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autoCompressPictures="0"/>
  <xr:revisionPtr revIDLastSave="0" documentId="13_ncr:1_{B6F8043D-DE41-4766-9FDC-012EC3105839}" xr6:coauthVersionLast="47" xr6:coauthVersionMax="47" xr10:uidLastSave="{00000000-0000-0000-0000-000000000000}"/>
  <workbookProtection workbookAlgorithmName="SHA-512" workbookHashValue="30SlOmp0S7b/MMq2N1cdF1hAvC6qdSkBzHF4/awZzNxUOeaf/uBtRhwYVnM6BUe5YeZv1kQaBd1E8SFfWWK8CQ==" workbookSaltValue="wogHRi5etwJWo6mmSSpnJQ==" workbookSpinCount="100000" lockStructure="1"/>
  <bookViews>
    <workbookView xWindow="-120" yWindow="-120" windowWidth="29040" windowHeight="15720" xr2:uid="{00000000-000D-0000-FFFF-FFFF00000000}"/>
  </bookViews>
  <sheets>
    <sheet name="表紙" sheetId="11" r:id="rId1"/>
    <sheet name="4-5月" sheetId="1" state="hidden" r:id="rId2"/>
    <sheet name="6-7月" sheetId="12" state="hidden" r:id="rId3"/>
    <sheet name="8-9月" sheetId="14" state="hidden" r:id="rId4"/>
    <sheet name="10-11月" sheetId="7" r:id="rId5"/>
    <sheet name="12-1月" sheetId="15" r:id="rId6"/>
    <sheet name="2-3月" sheetId="16" r:id="rId7"/>
    <sheet name="年末年始期間" sheetId="17" state="hidden" r:id="rId8"/>
    <sheet name="休日一覧" sheetId="5" state="hidden" r:id="rId9"/>
    <sheet name="収集日程" sheetId="4" state="hidden" r:id="rId10"/>
    <sheet name="年末変更" sheetId="9" state="hidden" r:id="rId11"/>
    <sheet name="年始変更 " sheetId="10" state="hidden" r:id="rId12"/>
  </sheets>
  <definedNames>
    <definedName name="_xlnm._FilterDatabase" localSheetId="9" hidden="1">収集日程!$A$1:$H$370</definedName>
    <definedName name="_xlnm._FilterDatabase" localSheetId="11" hidden="1">'年始変更 '!$C$1:$M$370</definedName>
    <definedName name="_xlnm._FilterDatabase" localSheetId="10" hidden="1">年末変更!$C$1:$M$370</definedName>
    <definedName name="_xlnm.Print_Area" localSheetId="4">'10-11月'!$A$1:$BJ$83</definedName>
    <definedName name="_xlnm.Print_Area" localSheetId="5">'12-1月'!$A$1:$BJ$83</definedName>
    <definedName name="_xlnm.Print_Area" localSheetId="6">'2-3月'!$A$1:$BJ$83</definedName>
    <definedName name="_xlnm.Print_Area" localSheetId="1">'4-5月'!$A$1:$BJ$83</definedName>
    <definedName name="_xlnm.Print_Area" localSheetId="2">'6-7月'!$A$1:$BJ$83</definedName>
    <definedName name="_xlnm.Print_Area" localSheetId="3">'8-9月'!$A$1:$BJ$83</definedName>
    <definedName name="_xlnm.Print_Area" localSheetId="0">表紙!$A$1:$AP$20</definedName>
    <definedName name="あ行">収集日程!$B$2:$B$52</definedName>
    <definedName name="か行">収集日程!$B$53:$B$118</definedName>
    <definedName name="さ行">収集日程!$B$119:$B$163</definedName>
    <definedName name="た行">収集日程!$B$164:$B$219</definedName>
    <definedName name="な行">収集日程!$B$220:$B$256</definedName>
    <definedName name="は行">収集日程!$B$257:$B$315</definedName>
    <definedName name="ま行">収集日程!$B$316:$B$360</definedName>
    <definedName name="や行">収集日程!$B$361:$B$367</definedName>
    <definedName name="ら行">収集日程!$B$368:$B$369</definedName>
    <definedName name="わ行">収集日程!$B$370</definedName>
    <definedName name="休日一覧表">休日一覧!$A:$C</definedName>
    <definedName name="五十音">収集日程!$K$2:$K$11</definedName>
    <definedName name="水曜日5行目">IF(DAY('12-1月'!A1048536)&lt;=7,(IF(VLOOKUP('12-1月'!$AA$10,収集日程!$B$1:$H$370,4,FALSE)="第5水曜日","不燃",IF(VLOOKUP('12-1月'!$AA$10,収集日程!$B$1:$H$370,5,FALSE)="第5水曜日","大型可燃",IF(VLOOKUP('12-1月'!$AA$10,収集日程!$B$1:$H$370,6,FALSE)="第5水曜日","リサイクル",IF(VLOOKUP('12-1月'!$AA$10,収集日程!$B$1:$H$370,7,FALSE)="第5水曜日","リサイクル"," "))))),(IF(VLOOKUP('12-1月'!$AA$10,収集日程!$B$1:$H$370,4,FALSE)="第4水曜日","不燃",IF(VLOOKUP('12-1月'!$AA$10,収集日程!$B$1:$H$370,5,FALSE)="第4水曜日","大型可燃",IF(VLOOKUP('12-1月'!$AA$10,収集日程!$B$1:$H$370,6,FALSE)="第4水曜日","リサイクル",IF(VLOOKUP('12-1月'!$AA$10,収集日程!$B$1:$H$370,7,FALSE)="第4水曜日","リサイクル"," "))))))</definedName>
    <definedName name="年末火曜日">IF(DAY('12-1月'!A1048538)&lt;=7,(IF(VLOOKUP('12-1月'!$AA$10,年末変更!$B$1:$M$370,2,FALSE)="第5火曜日","可燃",IF(VLOOKUP('12-1月'!$AA$10,年末変更!$B$1:$M$370,4,FALSE)="第5火曜日","不燃",IF(VLOOKUP('12-1月'!$AA$10,年末変更!$B$1:$M$370,5,FALSE)="第5火曜日","大型可燃",IF(VLOOKUP('12-1月'!$AA$10,年末変更!$B$1:$M$370,6,FALSE)="第5火曜日","リサイクル",IF(VLOOKUP('12-1月'!$AA$10,年末変更!$B$1:$M$370,7,FALSE)="第5火曜日","リサイクル"," ")))))),(IF(VLOOKUP('12-1月'!$AA$10,年末変更!$B$1:$M$370,2,FALSE)="第4火曜日","可燃",IF(VLOOKUP('12-1月'!$AA$10,年末変更!$B$1:$M$370,4,FALSE)="第4火曜日","不燃",IF(VLOOKUP('12-1月'!$AA$10,年末変更!$B$1:$M$370,5,FALSE)="第4火曜日","大型可燃",IF(VLOOKUP('12-1月'!$AA$10,年末変更!$B$1:$M$370,6,FALSE)="第4火曜日","リサイクル",IF(VLOOKUP('12-1月'!$AA$10,年末変更!$B$1:$M$370,7,FALSE)="第4火曜日","リサイクル"," ")))))))</definedName>
    <definedName name="年末金曜日">IF(DAY('12-1月'!A1048536)&lt;=7,(IF(VLOOKUP('12-1月'!$AA$10,年末変更!$B$1:$M$370,2,FALSE)="第5金曜日","可燃",IF(VLOOKUP('12-1月'!$AA$10,年末変更!$B$1:$M$370,4,FALSE)="第5金曜日","不燃",IF(VLOOKUP('12-1月'!$AA$10,年末変更!$B$1:$M$370,5,FALSE)="第5金曜日","大型可燃",IF(VLOOKUP('12-1月'!$AA$10,年末変更!$B$1:$M$370,6,FALSE)="第5金曜日","リサイクル",IF(VLOOKUP('12-1月'!$AA$10,年末変更!$B$1:$M$370,7,FALSE)="第5金曜日","リサイクル"," ")))))),(IF(VLOOKUP('12-1月'!$AA$10,年末変更!$B$1:$M$370,2,FALSE)="第5金曜日","可燃",IF(VLOOKUP('12-1月'!$AA$10,年末変更!$B$1:$M$370,4,FALSE)="第4金曜日","不燃",IF(VLOOKUP('12-1月'!$AA$10,年末変更!$B$1:$M$370,5,FALSE)="第4金曜日","大型可燃",IF(VLOOKUP('12-1月'!$AA$10,年末変更!$B$1:$M$370,6,FALSE)="第4金曜日","リサイクル",IF(VLOOKUP('12-1月'!$AA$10,年末変更!$B$1:$M$370,7,FALSE)="第4金曜日","リサイクル"," ")))))))</definedName>
    <definedName name="年末月曜日">IF(DAY('12-1月'!A1048536)&lt;=7,(IF(VLOOKUP('12-1月'!$AA$10,年末変更!$B$1:$M$370,2,FALSE)="第5月曜日","可燃",IF(VLOOKUP('12-1月'!$AA$10,年末変更!$B$1:$M$370,4,FALSE)="第5月曜日","不燃",IF(VLOOKUP('12-1月'!$AA$10,年末変更!$B$1:$M$370,5,FALSE)="第5月曜日","大型可燃",IF(VLOOKUP('12-1月'!$AA$10,年末変更!$B$1:$M$370,6,FALSE)="第5月曜日","リサイクル",IF(VLOOKUP('12-1月'!$AA$10,年末変更!$B$1:$M$370,7,FALSE)="第5月曜日","リサイクル"," ")))))),(IF(VLOOKUP('12-1月'!$AA$10,年末変更!$B$1:$M$370,2,FALSE)="第4月曜日","可燃",IF(VLOOKUP('12-1月'!$AA$10,年末変更!$B$1:$M$370,4,FALSE)="第4月曜日","不燃",IF(VLOOKUP('12-1月'!$AA$10,年末変更!$B$1:$M$370,5,FALSE)="第4月曜日","大型可燃",IF(VLOOKUP('12-1月'!$AA$10,年末変更!$B$1:$M$370,6,FALSE)="第4月曜日","リサイクル",IF(VLOOKUP('12-1月'!$AA$10,年末変更!$B$1:$M$370,7,FALSE)="第4月曜日","リサイクル"," ")))))))</definedName>
    <definedName name="年末水曜日">IF(DAY('12-1月'!A1048536)&lt;=7,(IF(VLOOKUP('12-1月'!$AA$10,年末変更!$B$1:$M$370,2,FALSE)="第5水曜日","可燃",IF(VLOOKUP('12-1月'!$AA$10,年末変更!$B$1:$M$370,4,FALSE)="第5水曜日","不燃",IF(VLOOKUP('12-1月'!$AA$10,年末変更!$B$1:$M$370,5,FALSE)="第5水曜日","大型可燃",IF(VLOOKUP('12-1月'!$AA$10,年末変更!$B$1:$M$370,6,FALSE)="第5水曜日","リサイクル",IF(VLOOKUP('12-1月'!$AA$10,年末変更!$B$1:$M$370,7,FALSE)="第5水曜日","リサイクル"," ")))))),(IF(VLOOKUP('12-1月'!$AA$10,年末変更!$B$1:$M$370,2,FALSE)="第4水曜日","可燃",IF(VLOOKUP('12-1月'!$AA$10,年末変更!$B$1:$M$370,4,FALSE)="第4水曜日","不燃",IF(VLOOKUP('12-1月'!$AA$10,年末変更!$B$1:$M$370,5,FALSE)="第4水曜日","大型可燃",IF(VLOOKUP('12-1月'!$AA$10,年末変更!$B$1:$M$370,6,FALSE)="第4水曜日","リサイクル",IF(VLOOKUP('12-1月'!$AA$10,年末変更!$B$1:$M$370,7,FALSE)="第4水曜日","リサイクル"," ")))))))</definedName>
    <definedName name="年末木曜日">IF(DAY('12-1月'!A1048536)&lt;=7,(IF(VLOOKUP('12-1月'!$AA$10,年末変更!$B$1:$M$370,2,FALSE)="第5木曜日","可燃",IF(VLOOKUP('12-1月'!$AA$10,年末変更!$B$1:$M$370,4,FALSE)="第5木曜日","不燃",IF(VLOOKUP('12-1月'!$AA$10,年末変更!$B$1:$M$370,5,FALSE)="第5木曜日","大型可燃",IF(VLOOKUP('12-1月'!$AA$10,年末変更!$B$1:$M$370,6,FALSE)="第5木曜日","リサイクル",IF(VLOOKUP('12-1月'!$AA$10,年末変更!$B$1:$M$370,7,FALSE)="第5木曜日","リサイクル"," ")))))),(IF(VLOOKUP('12-1月'!$AA$10,年末変更!$B$1:$M$370,2,FALSE)="第4木曜日","可燃",IF(VLOOKUP('12-1月'!$AA$10,年末変更!$B$1:$M$370,4,FALSE)="第4木曜日","不燃",IF(VLOOKUP('12-1月'!$AA$10,年末変更!$B$1:$M$370,5,FALSE)="第4木曜日","大型可燃",IF(VLOOKUP('12-1月'!$AA$10,年末変更!$B$1:$M$370,6,FALSE)="第4木曜日","リサイクル",IF(VLOOKUP('12-1月'!$AA$10,年末変更!$B$1:$M$370,7,FALSE)="第4木曜日","リサイクル"," ")))))))</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0" i="5" l="1"/>
  <c r="B111" i="5"/>
  <c r="B112" i="5"/>
  <c r="B113" i="5"/>
  <c r="B114" i="5"/>
  <c r="B115" i="5"/>
  <c r="B116" i="5"/>
  <c r="B117" i="5"/>
  <c r="B118" i="5"/>
  <c r="B119" i="5"/>
  <c r="B120" i="5"/>
  <c r="B121" i="5"/>
  <c r="B122" i="5"/>
  <c r="B123" i="5"/>
  <c r="B124" i="5"/>
  <c r="B125" i="5"/>
  <c r="B126" i="5"/>
  <c r="B127" i="5"/>
  <c r="B91" i="5" l="1"/>
  <c r="B92" i="5"/>
  <c r="B93" i="5"/>
  <c r="B94" i="5"/>
  <c r="B95" i="5"/>
  <c r="B96" i="5"/>
  <c r="B97" i="5"/>
  <c r="B98" i="5"/>
  <c r="B99" i="5"/>
  <c r="B100" i="5"/>
  <c r="B101" i="5"/>
  <c r="B102" i="5"/>
  <c r="B103" i="5"/>
  <c r="B104" i="5"/>
  <c r="B105" i="5"/>
  <c r="B106" i="5"/>
  <c r="B107" i="5"/>
  <c r="B108" i="5"/>
  <c r="B109" i="5"/>
  <c r="B90" i="5"/>
  <c r="B70" i="5"/>
  <c r="B71" i="5"/>
  <c r="B72" i="5"/>
  <c r="B73" i="5"/>
  <c r="B74" i="5"/>
  <c r="B75" i="5"/>
  <c r="B76" i="5"/>
  <c r="B77" i="5"/>
  <c r="B78" i="5"/>
  <c r="B79" i="5"/>
  <c r="B80" i="5"/>
  <c r="B81" i="5"/>
  <c r="B82" i="5"/>
  <c r="B83" i="5"/>
  <c r="B84" i="5"/>
  <c r="B85" i="5"/>
  <c r="B86" i="5"/>
  <c r="B87" i="5"/>
  <c r="B88" i="5"/>
  <c r="B89" i="5"/>
  <c r="O3" i="10" l="1"/>
  <c r="P3" i="10"/>
  <c r="Q3" i="10"/>
  <c r="R3" i="10"/>
  <c r="S3" i="10"/>
  <c r="T3" i="10"/>
  <c r="O4" i="10"/>
  <c r="P4" i="10"/>
  <c r="Q4" i="10"/>
  <c r="R4" i="10"/>
  <c r="S4" i="10"/>
  <c r="T4" i="10"/>
  <c r="O5" i="10"/>
  <c r="P5" i="10"/>
  <c r="Q5" i="10"/>
  <c r="R5" i="10"/>
  <c r="S5" i="10"/>
  <c r="T5" i="10"/>
  <c r="O6" i="10"/>
  <c r="P6" i="10"/>
  <c r="Q6" i="10"/>
  <c r="R6" i="10"/>
  <c r="S6" i="10"/>
  <c r="T6" i="10"/>
  <c r="O7" i="10"/>
  <c r="P7" i="10"/>
  <c r="Q7" i="10"/>
  <c r="R7" i="10"/>
  <c r="S7" i="10"/>
  <c r="T7" i="10"/>
  <c r="O8" i="10"/>
  <c r="P8" i="10"/>
  <c r="Q8" i="10"/>
  <c r="R8" i="10"/>
  <c r="S8" i="10"/>
  <c r="T8" i="10"/>
  <c r="O9" i="10"/>
  <c r="P9" i="10"/>
  <c r="Q9" i="10"/>
  <c r="R9" i="10"/>
  <c r="S9" i="10"/>
  <c r="T9" i="10"/>
  <c r="O10" i="10"/>
  <c r="P10" i="10"/>
  <c r="Q10" i="10"/>
  <c r="R10" i="10"/>
  <c r="S10" i="10"/>
  <c r="T10" i="10"/>
  <c r="O11" i="10"/>
  <c r="P11" i="10"/>
  <c r="Q11" i="10"/>
  <c r="R11" i="10"/>
  <c r="S11" i="10"/>
  <c r="T11" i="10"/>
  <c r="O12" i="10"/>
  <c r="P12" i="10"/>
  <c r="Q12" i="10"/>
  <c r="R12" i="10"/>
  <c r="S12" i="10"/>
  <c r="T12" i="10"/>
  <c r="O13" i="10"/>
  <c r="P13" i="10"/>
  <c r="Q13" i="10"/>
  <c r="R13" i="10"/>
  <c r="S13" i="10"/>
  <c r="T13" i="10"/>
  <c r="O14" i="10"/>
  <c r="P14" i="10"/>
  <c r="Q14" i="10"/>
  <c r="R14" i="10"/>
  <c r="S14" i="10"/>
  <c r="T14" i="10"/>
  <c r="O15" i="10"/>
  <c r="P15" i="10"/>
  <c r="Q15" i="10"/>
  <c r="R15" i="10"/>
  <c r="S15" i="10"/>
  <c r="T15" i="10"/>
  <c r="O16" i="10"/>
  <c r="P16" i="10"/>
  <c r="Q16" i="10"/>
  <c r="R16" i="10"/>
  <c r="S16" i="10"/>
  <c r="T16" i="10"/>
  <c r="O17" i="10"/>
  <c r="P17" i="10"/>
  <c r="Q17" i="10"/>
  <c r="R17" i="10"/>
  <c r="S17" i="10"/>
  <c r="T17" i="10"/>
  <c r="O18" i="10"/>
  <c r="P18" i="10"/>
  <c r="Q18" i="10"/>
  <c r="R18" i="10"/>
  <c r="S18" i="10"/>
  <c r="T18" i="10"/>
  <c r="O19" i="10"/>
  <c r="P19" i="10"/>
  <c r="Q19" i="10"/>
  <c r="R19" i="10"/>
  <c r="S19" i="10"/>
  <c r="T19" i="10"/>
  <c r="O20" i="10"/>
  <c r="P20" i="10"/>
  <c r="Q20" i="10"/>
  <c r="R20" i="10"/>
  <c r="S20" i="10"/>
  <c r="T20" i="10"/>
  <c r="O21" i="10"/>
  <c r="P21" i="10"/>
  <c r="Q21" i="10"/>
  <c r="R21" i="10"/>
  <c r="S21" i="10"/>
  <c r="T21" i="10"/>
  <c r="O22" i="10"/>
  <c r="P22" i="10"/>
  <c r="Q22" i="10"/>
  <c r="R22" i="10"/>
  <c r="S22" i="10"/>
  <c r="T22" i="10"/>
  <c r="O23" i="10"/>
  <c r="P23" i="10"/>
  <c r="Q23" i="10"/>
  <c r="R23" i="10"/>
  <c r="S23" i="10"/>
  <c r="T23" i="10"/>
  <c r="O24" i="10"/>
  <c r="P24" i="10"/>
  <c r="Q24" i="10"/>
  <c r="R24" i="10"/>
  <c r="S24" i="10"/>
  <c r="T24" i="10"/>
  <c r="O25" i="10"/>
  <c r="P25" i="10"/>
  <c r="Q25" i="10"/>
  <c r="R25" i="10"/>
  <c r="S25" i="10"/>
  <c r="T25" i="10"/>
  <c r="O26" i="10"/>
  <c r="P26" i="10"/>
  <c r="Q26" i="10"/>
  <c r="R26" i="10"/>
  <c r="S26" i="10"/>
  <c r="T26" i="10"/>
  <c r="O27" i="10"/>
  <c r="P27" i="10"/>
  <c r="Q27" i="10"/>
  <c r="R27" i="10"/>
  <c r="S27" i="10"/>
  <c r="T27" i="10"/>
  <c r="O28" i="10"/>
  <c r="P28" i="10"/>
  <c r="Q28" i="10"/>
  <c r="R28" i="10"/>
  <c r="S28" i="10"/>
  <c r="T28" i="10"/>
  <c r="O29" i="10"/>
  <c r="P29" i="10"/>
  <c r="Q29" i="10"/>
  <c r="R29" i="10"/>
  <c r="S29" i="10"/>
  <c r="T29" i="10"/>
  <c r="O30" i="10"/>
  <c r="P30" i="10"/>
  <c r="Q30" i="10"/>
  <c r="R30" i="10"/>
  <c r="S30" i="10"/>
  <c r="T30" i="10"/>
  <c r="O31" i="10"/>
  <c r="P31" i="10"/>
  <c r="Q31" i="10"/>
  <c r="R31" i="10"/>
  <c r="S31" i="10"/>
  <c r="T31" i="10"/>
  <c r="O32" i="10"/>
  <c r="P32" i="10"/>
  <c r="Q32" i="10"/>
  <c r="R32" i="10"/>
  <c r="S32" i="10"/>
  <c r="T32" i="10"/>
  <c r="O33" i="10"/>
  <c r="P33" i="10"/>
  <c r="Q33" i="10"/>
  <c r="R33" i="10"/>
  <c r="S33" i="10"/>
  <c r="T33" i="10"/>
  <c r="O34" i="10"/>
  <c r="P34" i="10"/>
  <c r="Q34" i="10"/>
  <c r="R34" i="10"/>
  <c r="S34" i="10"/>
  <c r="T34" i="10"/>
  <c r="O35" i="10"/>
  <c r="P35" i="10"/>
  <c r="Q35" i="10"/>
  <c r="R35" i="10"/>
  <c r="S35" i="10"/>
  <c r="T35" i="10"/>
  <c r="O36" i="10"/>
  <c r="P36" i="10"/>
  <c r="Q36" i="10"/>
  <c r="R36" i="10"/>
  <c r="S36" i="10"/>
  <c r="T36" i="10"/>
  <c r="O37" i="10"/>
  <c r="P37" i="10"/>
  <c r="Q37" i="10"/>
  <c r="R37" i="10"/>
  <c r="S37" i="10"/>
  <c r="T37" i="10"/>
  <c r="O38" i="10"/>
  <c r="P38" i="10"/>
  <c r="Q38" i="10"/>
  <c r="R38" i="10"/>
  <c r="S38" i="10"/>
  <c r="T38" i="10"/>
  <c r="O39" i="10"/>
  <c r="P39" i="10"/>
  <c r="Q39" i="10"/>
  <c r="R39" i="10"/>
  <c r="S39" i="10"/>
  <c r="T39" i="10"/>
  <c r="O40" i="10"/>
  <c r="P40" i="10"/>
  <c r="Q40" i="10"/>
  <c r="R40" i="10"/>
  <c r="S40" i="10"/>
  <c r="T40" i="10"/>
  <c r="O41" i="10"/>
  <c r="P41" i="10"/>
  <c r="Q41" i="10"/>
  <c r="R41" i="10"/>
  <c r="S41" i="10"/>
  <c r="T41" i="10"/>
  <c r="O42" i="10"/>
  <c r="P42" i="10"/>
  <c r="Q42" i="10"/>
  <c r="R42" i="10"/>
  <c r="S42" i="10"/>
  <c r="T42" i="10"/>
  <c r="O43" i="10"/>
  <c r="P43" i="10"/>
  <c r="Q43" i="10"/>
  <c r="R43" i="10"/>
  <c r="S43" i="10"/>
  <c r="T43" i="10"/>
  <c r="O44" i="10"/>
  <c r="P44" i="10"/>
  <c r="Q44" i="10"/>
  <c r="R44" i="10"/>
  <c r="S44" i="10"/>
  <c r="T44" i="10"/>
  <c r="O45" i="10"/>
  <c r="P45" i="10"/>
  <c r="Q45" i="10"/>
  <c r="R45" i="10"/>
  <c r="S45" i="10"/>
  <c r="T45" i="10"/>
  <c r="O46" i="10"/>
  <c r="P46" i="10"/>
  <c r="Q46" i="10"/>
  <c r="R46" i="10"/>
  <c r="S46" i="10"/>
  <c r="T46" i="10"/>
  <c r="O47" i="10"/>
  <c r="P47" i="10"/>
  <c r="Q47" i="10"/>
  <c r="R47" i="10"/>
  <c r="S47" i="10"/>
  <c r="T47" i="10"/>
  <c r="O48" i="10"/>
  <c r="P48" i="10"/>
  <c r="Q48" i="10"/>
  <c r="R48" i="10"/>
  <c r="S48" i="10"/>
  <c r="T48" i="10"/>
  <c r="O49" i="10"/>
  <c r="P49" i="10"/>
  <c r="Q49" i="10"/>
  <c r="R49" i="10"/>
  <c r="S49" i="10"/>
  <c r="T49" i="10"/>
  <c r="O50" i="10"/>
  <c r="P50" i="10"/>
  <c r="Q50" i="10"/>
  <c r="R50" i="10"/>
  <c r="S50" i="10"/>
  <c r="T50" i="10"/>
  <c r="O51" i="10"/>
  <c r="P51" i="10"/>
  <c r="Q51" i="10"/>
  <c r="R51" i="10"/>
  <c r="S51" i="10"/>
  <c r="T51" i="10"/>
  <c r="O52" i="10"/>
  <c r="P52" i="10"/>
  <c r="Q52" i="10"/>
  <c r="R52" i="10"/>
  <c r="S52" i="10"/>
  <c r="T52" i="10"/>
  <c r="O53" i="10"/>
  <c r="P53" i="10"/>
  <c r="Q53" i="10"/>
  <c r="R53" i="10"/>
  <c r="S53" i="10"/>
  <c r="T53" i="10"/>
  <c r="O54" i="10"/>
  <c r="P54" i="10"/>
  <c r="Q54" i="10"/>
  <c r="R54" i="10"/>
  <c r="S54" i="10"/>
  <c r="T54" i="10"/>
  <c r="O55" i="10"/>
  <c r="P55" i="10"/>
  <c r="Q55" i="10"/>
  <c r="R55" i="10"/>
  <c r="S55" i="10"/>
  <c r="T55" i="10"/>
  <c r="O56" i="10"/>
  <c r="P56" i="10"/>
  <c r="Q56" i="10"/>
  <c r="R56" i="10"/>
  <c r="S56" i="10"/>
  <c r="T56" i="10"/>
  <c r="O57" i="10"/>
  <c r="P57" i="10"/>
  <c r="Q57" i="10"/>
  <c r="R57" i="10"/>
  <c r="S57" i="10"/>
  <c r="T57" i="10"/>
  <c r="O58" i="10"/>
  <c r="P58" i="10"/>
  <c r="Q58" i="10"/>
  <c r="R58" i="10"/>
  <c r="S58" i="10"/>
  <c r="T58" i="10"/>
  <c r="O59" i="10"/>
  <c r="P59" i="10"/>
  <c r="Q59" i="10"/>
  <c r="R59" i="10"/>
  <c r="S59" i="10"/>
  <c r="T59" i="10"/>
  <c r="O60" i="10"/>
  <c r="P60" i="10"/>
  <c r="Q60" i="10"/>
  <c r="R60" i="10"/>
  <c r="S60" i="10"/>
  <c r="T60" i="10"/>
  <c r="O61" i="10"/>
  <c r="P61" i="10"/>
  <c r="Q61" i="10"/>
  <c r="R61" i="10"/>
  <c r="S61" i="10"/>
  <c r="T61" i="10"/>
  <c r="O62" i="10"/>
  <c r="P62" i="10"/>
  <c r="Q62" i="10"/>
  <c r="R62" i="10"/>
  <c r="S62" i="10"/>
  <c r="T62" i="10"/>
  <c r="O63" i="10"/>
  <c r="P63" i="10"/>
  <c r="Q63" i="10"/>
  <c r="R63" i="10"/>
  <c r="S63" i="10"/>
  <c r="T63" i="10"/>
  <c r="O64" i="10"/>
  <c r="P64" i="10"/>
  <c r="Q64" i="10"/>
  <c r="R64" i="10"/>
  <c r="S64" i="10"/>
  <c r="T64" i="10"/>
  <c r="O65" i="10"/>
  <c r="P65" i="10"/>
  <c r="Q65" i="10"/>
  <c r="R65" i="10"/>
  <c r="S65" i="10"/>
  <c r="T65" i="10"/>
  <c r="O66" i="10"/>
  <c r="P66" i="10"/>
  <c r="Q66" i="10"/>
  <c r="R66" i="10"/>
  <c r="S66" i="10"/>
  <c r="T66" i="10"/>
  <c r="O67" i="10"/>
  <c r="P67" i="10"/>
  <c r="Q67" i="10"/>
  <c r="R67" i="10"/>
  <c r="S67" i="10"/>
  <c r="T67" i="10"/>
  <c r="O68" i="10"/>
  <c r="P68" i="10"/>
  <c r="Q68" i="10"/>
  <c r="R68" i="10"/>
  <c r="S68" i="10"/>
  <c r="T68" i="10"/>
  <c r="O69" i="10"/>
  <c r="P69" i="10"/>
  <c r="Q69" i="10"/>
  <c r="R69" i="10"/>
  <c r="S69" i="10"/>
  <c r="T69" i="10"/>
  <c r="O70" i="10"/>
  <c r="P70" i="10"/>
  <c r="Q70" i="10"/>
  <c r="R70" i="10"/>
  <c r="S70" i="10"/>
  <c r="T70" i="10"/>
  <c r="O71" i="10"/>
  <c r="P71" i="10"/>
  <c r="Q71" i="10"/>
  <c r="R71" i="10"/>
  <c r="S71" i="10"/>
  <c r="T71" i="10"/>
  <c r="O72" i="10"/>
  <c r="P72" i="10"/>
  <c r="Q72" i="10"/>
  <c r="R72" i="10"/>
  <c r="S72" i="10"/>
  <c r="T72" i="10"/>
  <c r="O73" i="10"/>
  <c r="P73" i="10"/>
  <c r="Q73" i="10"/>
  <c r="R73" i="10"/>
  <c r="S73" i="10"/>
  <c r="T73" i="10"/>
  <c r="O74" i="10"/>
  <c r="P74" i="10"/>
  <c r="Q74" i="10"/>
  <c r="R74" i="10"/>
  <c r="S74" i="10"/>
  <c r="T74" i="10"/>
  <c r="O75" i="10"/>
  <c r="P75" i="10"/>
  <c r="Q75" i="10"/>
  <c r="R75" i="10"/>
  <c r="S75" i="10"/>
  <c r="T75" i="10"/>
  <c r="O76" i="10"/>
  <c r="P76" i="10"/>
  <c r="Q76" i="10"/>
  <c r="R76" i="10"/>
  <c r="S76" i="10"/>
  <c r="T76" i="10"/>
  <c r="O77" i="10"/>
  <c r="P77" i="10"/>
  <c r="Q77" i="10"/>
  <c r="R77" i="10"/>
  <c r="S77" i="10"/>
  <c r="T77" i="10"/>
  <c r="O78" i="10"/>
  <c r="P78" i="10"/>
  <c r="Q78" i="10"/>
  <c r="R78" i="10"/>
  <c r="S78" i="10"/>
  <c r="T78" i="10"/>
  <c r="O79" i="10"/>
  <c r="P79" i="10"/>
  <c r="Q79" i="10"/>
  <c r="R79" i="10"/>
  <c r="S79" i="10"/>
  <c r="T79" i="10"/>
  <c r="O80" i="10"/>
  <c r="P80" i="10"/>
  <c r="Q80" i="10"/>
  <c r="R80" i="10"/>
  <c r="S80" i="10"/>
  <c r="T80" i="10"/>
  <c r="O81" i="10"/>
  <c r="P81" i="10"/>
  <c r="Q81" i="10"/>
  <c r="R81" i="10"/>
  <c r="S81" i="10"/>
  <c r="T81" i="10"/>
  <c r="O82" i="10"/>
  <c r="P82" i="10"/>
  <c r="Q82" i="10"/>
  <c r="R82" i="10"/>
  <c r="S82" i="10"/>
  <c r="T82" i="10"/>
  <c r="O83" i="10"/>
  <c r="P83" i="10"/>
  <c r="Q83" i="10"/>
  <c r="R83" i="10"/>
  <c r="S83" i="10"/>
  <c r="T83" i="10"/>
  <c r="O84" i="10"/>
  <c r="P84" i="10"/>
  <c r="Q84" i="10"/>
  <c r="R84" i="10"/>
  <c r="S84" i="10"/>
  <c r="T84" i="10"/>
  <c r="O85" i="10"/>
  <c r="P85" i="10"/>
  <c r="Q85" i="10"/>
  <c r="R85" i="10"/>
  <c r="S85" i="10"/>
  <c r="T85" i="10"/>
  <c r="O86" i="10"/>
  <c r="P86" i="10"/>
  <c r="Q86" i="10"/>
  <c r="R86" i="10"/>
  <c r="S86" i="10"/>
  <c r="T86" i="10"/>
  <c r="O87" i="10"/>
  <c r="P87" i="10"/>
  <c r="Q87" i="10"/>
  <c r="R87" i="10"/>
  <c r="S87" i="10"/>
  <c r="T87" i="10"/>
  <c r="O88" i="10"/>
  <c r="P88" i="10"/>
  <c r="Q88" i="10"/>
  <c r="R88" i="10"/>
  <c r="S88" i="10"/>
  <c r="T88" i="10"/>
  <c r="O89" i="10"/>
  <c r="P89" i="10"/>
  <c r="Q89" i="10"/>
  <c r="R89" i="10"/>
  <c r="S89" i="10"/>
  <c r="T89" i="10"/>
  <c r="O90" i="10"/>
  <c r="P90" i="10"/>
  <c r="Q90" i="10"/>
  <c r="R90" i="10"/>
  <c r="S90" i="10"/>
  <c r="T90" i="10"/>
  <c r="O91" i="10"/>
  <c r="P91" i="10"/>
  <c r="Q91" i="10"/>
  <c r="R91" i="10"/>
  <c r="S91" i="10"/>
  <c r="T91" i="10"/>
  <c r="O92" i="10"/>
  <c r="P92" i="10"/>
  <c r="Q92" i="10"/>
  <c r="R92" i="10"/>
  <c r="S92" i="10"/>
  <c r="T92" i="10"/>
  <c r="O93" i="10"/>
  <c r="P93" i="10"/>
  <c r="Q93" i="10"/>
  <c r="R93" i="10"/>
  <c r="S93" i="10"/>
  <c r="T93" i="10"/>
  <c r="O94" i="10"/>
  <c r="P94" i="10"/>
  <c r="Q94" i="10"/>
  <c r="R94" i="10"/>
  <c r="S94" i="10"/>
  <c r="T94" i="10"/>
  <c r="O95" i="10"/>
  <c r="P95" i="10"/>
  <c r="Q95" i="10"/>
  <c r="R95" i="10"/>
  <c r="S95" i="10"/>
  <c r="T95" i="10"/>
  <c r="O96" i="10"/>
  <c r="P96" i="10"/>
  <c r="Q96" i="10"/>
  <c r="R96" i="10"/>
  <c r="S96" i="10"/>
  <c r="T96" i="10"/>
  <c r="O97" i="10"/>
  <c r="P97" i="10"/>
  <c r="Q97" i="10"/>
  <c r="R97" i="10"/>
  <c r="S97" i="10"/>
  <c r="T97" i="10"/>
  <c r="O98" i="10"/>
  <c r="P98" i="10"/>
  <c r="Q98" i="10"/>
  <c r="R98" i="10"/>
  <c r="S98" i="10"/>
  <c r="T98" i="10"/>
  <c r="O99" i="10"/>
  <c r="P99" i="10"/>
  <c r="Q99" i="10"/>
  <c r="R99" i="10"/>
  <c r="S99" i="10"/>
  <c r="T99" i="10"/>
  <c r="O100" i="10"/>
  <c r="P100" i="10"/>
  <c r="Q100" i="10"/>
  <c r="R100" i="10"/>
  <c r="S100" i="10"/>
  <c r="T100" i="10"/>
  <c r="O101" i="10"/>
  <c r="P101" i="10"/>
  <c r="Q101" i="10"/>
  <c r="R101" i="10"/>
  <c r="S101" i="10"/>
  <c r="T101" i="10"/>
  <c r="O102" i="10"/>
  <c r="P102" i="10"/>
  <c r="Q102" i="10"/>
  <c r="R102" i="10"/>
  <c r="S102" i="10"/>
  <c r="T102" i="10"/>
  <c r="O103" i="10"/>
  <c r="P103" i="10"/>
  <c r="Q103" i="10"/>
  <c r="R103" i="10"/>
  <c r="S103" i="10"/>
  <c r="T103" i="10"/>
  <c r="O104" i="10"/>
  <c r="P104" i="10"/>
  <c r="Q104" i="10"/>
  <c r="R104" i="10"/>
  <c r="S104" i="10"/>
  <c r="T104" i="10"/>
  <c r="O105" i="10"/>
  <c r="P105" i="10"/>
  <c r="Q105" i="10"/>
  <c r="R105" i="10"/>
  <c r="S105" i="10"/>
  <c r="T105" i="10"/>
  <c r="O106" i="10"/>
  <c r="P106" i="10"/>
  <c r="Q106" i="10"/>
  <c r="R106" i="10"/>
  <c r="S106" i="10"/>
  <c r="T106" i="10"/>
  <c r="O107" i="10"/>
  <c r="P107" i="10"/>
  <c r="Q107" i="10"/>
  <c r="R107" i="10"/>
  <c r="S107" i="10"/>
  <c r="T107" i="10"/>
  <c r="O108" i="10"/>
  <c r="P108" i="10"/>
  <c r="Q108" i="10"/>
  <c r="R108" i="10"/>
  <c r="S108" i="10"/>
  <c r="T108" i="10"/>
  <c r="O109" i="10"/>
  <c r="P109" i="10"/>
  <c r="Q109" i="10"/>
  <c r="R109" i="10"/>
  <c r="S109" i="10"/>
  <c r="T109" i="10"/>
  <c r="O110" i="10"/>
  <c r="P110" i="10"/>
  <c r="Q110" i="10"/>
  <c r="R110" i="10"/>
  <c r="S110" i="10"/>
  <c r="T110" i="10"/>
  <c r="O111" i="10"/>
  <c r="P111" i="10"/>
  <c r="Q111" i="10"/>
  <c r="R111" i="10"/>
  <c r="S111" i="10"/>
  <c r="T111" i="10"/>
  <c r="O112" i="10"/>
  <c r="P112" i="10"/>
  <c r="Q112" i="10"/>
  <c r="R112" i="10"/>
  <c r="S112" i="10"/>
  <c r="T112" i="10"/>
  <c r="O113" i="10"/>
  <c r="P113" i="10"/>
  <c r="Q113" i="10"/>
  <c r="R113" i="10"/>
  <c r="S113" i="10"/>
  <c r="T113" i="10"/>
  <c r="O114" i="10"/>
  <c r="P114" i="10"/>
  <c r="Q114" i="10"/>
  <c r="R114" i="10"/>
  <c r="S114" i="10"/>
  <c r="T114" i="10"/>
  <c r="O115" i="10"/>
  <c r="P115" i="10"/>
  <c r="Q115" i="10"/>
  <c r="R115" i="10"/>
  <c r="S115" i="10"/>
  <c r="T115" i="10"/>
  <c r="O116" i="10"/>
  <c r="P116" i="10"/>
  <c r="Q116" i="10"/>
  <c r="R116" i="10"/>
  <c r="S116" i="10"/>
  <c r="T116" i="10"/>
  <c r="O117" i="10"/>
  <c r="P117" i="10"/>
  <c r="Q117" i="10"/>
  <c r="R117" i="10"/>
  <c r="S117" i="10"/>
  <c r="T117" i="10"/>
  <c r="O118" i="10"/>
  <c r="P118" i="10"/>
  <c r="Q118" i="10"/>
  <c r="R118" i="10"/>
  <c r="S118" i="10"/>
  <c r="T118" i="10"/>
  <c r="O119" i="10"/>
  <c r="P119" i="10"/>
  <c r="Q119" i="10"/>
  <c r="R119" i="10"/>
  <c r="S119" i="10"/>
  <c r="T119" i="10"/>
  <c r="O120" i="10"/>
  <c r="P120" i="10"/>
  <c r="Q120" i="10"/>
  <c r="R120" i="10"/>
  <c r="S120" i="10"/>
  <c r="T120" i="10"/>
  <c r="O121" i="10"/>
  <c r="P121" i="10"/>
  <c r="Q121" i="10"/>
  <c r="R121" i="10"/>
  <c r="S121" i="10"/>
  <c r="T121" i="10"/>
  <c r="O122" i="10"/>
  <c r="P122" i="10"/>
  <c r="Q122" i="10"/>
  <c r="R122" i="10"/>
  <c r="S122" i="10"/>
  <c r="T122" i="10"/>
  <c r="O123" i="10"/>
  <c r="P123" i="10"/>
  <c r="Q123" i="10"/>
  <c r="R123" i="10"/>
  <c r="S123" i="10"/>
  <c r="T123" i="10"/>
  <c r="O124" i="10"/>
  <c r="P124" i="10"/>
  <c r="Q124" i="10"/>
  <c r="R124" i="10"/>
  <c r="S124" i="10"/>
  <c r="T124" i="10"/>
  <c r="O125" i="10"/>
  <c r="P125" i="10"/>
  <c r="Q125" i="10"/>
  <c r="R125" i="10"/>
  <c r="S125" i="10"/>
  <c r="T125" i="10"/>
  <c r="O126" i="10"/>
  <c r="P126" i="10"/>
  <c r="Q126" i="10"/>
  <c r="R126" i="10"/>
  <c r="S126" i="10"/>
  <c r="T126" i="10"/>
  <c r="O127" i="10"/>
  <c r="P127" i="10"/>
  <c r="Q127" i="10"/>
  <c r="R127" i="10"/>
  <c r="S127" i="10"/>
  <c r="T127" i="10"/>
  <c r="O128" i="10"/>
  <c r="P128" i="10"/>
  <c r="Q128" i="10"/>
  <c r="R128" i="10"/>
  <c r="S128" i="10"/>
  <c r="T128" i="10"/>
  <c r="O129" i="10"/>
  <c r="P129" i="10"/>
  <c r="Q129" i="10"/>
  <c r="R129" i="10"/>
  <c r="S129" i="10"/>
  <c r="T129" i="10"/>
  <c r="O130" i="10"/>
  <c r="P130" i="10"/>
  <c r="Q130" i="10"/>
  <c r="R130" i="10"/>
  <c r="S130" i="10"/>
  <c r="T130" i="10"/>
  <c r="O131" i="10"/>
  <c r="P131" i="10"/>
  <c r="Q131" i="10"/>
  <c r="R131" i="10"/>
  <c r="S131" i="10"/>
  <c r="T131" i="10"/>
  <c r="O132" i="10"/>
  <c r="P132" i="10"/>
  <c r="Q132" i="10"/>
  <c r="R132" i="10"/>
  <c r="S132" i="10"/>
  <c r="T132" i="10"/>
  <c r="O133" i="10"/>
  <c r="P133" i="10"/>
  <c r="Q133" i="10"/>
  <c r="R133" i="10"/>
  <c r="S133" i="10"/>
  <c r="T133" i="10"/>
  <c r="O134" i="10"/>
  <c r="P134" i="10"/>
  <c r="Q134" i="10"/>
  <c r="R134" i="10"/>
  <c r="S134" i="10"/>
  <c r="T134" i="10"/>
  <c r="O135" i="10"/>
  <c r="P135" i="10"/>
  <c r="Q135" i="10"/>
  <c r="R135" i="10"/>
  <c r="S135" i="10"/>
  <c r="T135" i="10"/>
  <c r="O136" i="10"/>
  <c r="P136" i="10"/>
  <c r="Q136" i="10"/>
  <c r="R136" i="10"/>
  <c r="S136" i="10"/>
  <c r="T136" i="10"/>
  <c r="O137" i="10"/>
  <c r="P137" i="10"/>
  <c r="Q137" i="10"/>
  <c r="R137" i="10"/>
  <c r="S137" i="10"/>
  <c r="T137" i="10"/>
  <c r="O138" i="10"/>
  <c r="P138" i="10"/>
  <c r="Q138" i="10"/>
  <c r="R138" i="10"/>
  <c r="S138" i="10"/>
  <c r="T138" i="10"/>
  <c r="O139" i="10"/>
  <c r="P139" i="10"/>
  <c r="Q139" i="10"/>
  <c r="R139" i="10"/>
  <c r="S139" i="10"/>
  <c r="T139" i="10"/>
  <c r="O140" i="10"/>
  <c r="P140" i="10"/>
  <c r="Q140" i="10"/>
  <c r="R140" i="10"/>
  <c r="S140" i="10"/>
  <c r="T140" i="10"/>
  <c r="O141" i="10"/>
  <c r="P141" i="10"/>
  <c r="Q141" i="10"/>
  <c r="R141" i="10"/>
  <c r="S141" i="10"/>
  <c r="T141" i="10"/>
  <c r="O142" i="10"/>
  <c r="P142" i="10"/>
  <c r="Q142" i="10"/>
  <c r="R142" i="10"/>
  <c r="S142" i="10"/>
  <c r="T142" i="10"/>
  <c r="O143" i="10"/>
  <c r="P143" i="10"/>
  <c r="Q143" i="10"/>
  <c r="R143" i="10"/>
  <c r="S143" i="10"/>
  <c r="T143" i="10"/>
  <c r="O144" i="10"/>
  <c r="P144" i="10"/>
  <c r="Q144" i="10"/>
  <c r="R144" i="10"/>
  <c r="S144" i="10"/>
  <c r="T144" i="10"/>
  <c r="O145" i="10"/>
  <c r="P145" i="10"/>
  <c r="Q145" i="10"/>
  <c r="R145" i="10"/>
  <c r="S145" i="10"/>
  <c r="T145" i="10"/>
  <c r="O146" i="10"/>
  <c r="P146" i="10"/>
  <c r="Q146" i="10"/>
  <c r="R146" i="10"/>
  <c r="S146" i="10"/>
  <c r="T146" i="10"/>
  <c r="O147" i="10"/>
  <c r="P147" i="10"/>
  <c r="Q147" i="10"/>
  <c r="R147" i="10"/>
  <c r="S147" i="10"/>
  <c r="T147" i="10"/>
  <c r="O148" i="10"/>
  <c r="P148" i="10"/>
  <c r="Q148" i="10"/>
  <c r="R148" i="10"/>
  <c r="S148" i="10"/>
  <c r="T148" i="10"/>
  <c r="O149" i="10"/>
  <c r="P149" i="10"/>
  <c r="Q149" i="10"/>
  <c r="R149" i="10"/>
  <c r="S149" i="10"/>
  <c r="T149" i="10"/>
  <c r="O150" i="10"/>
  <c r="P150" i="10"/>
  <c r="Q150" i="10"/>
  <c r="R150" i="10"/>
  <c r="S150" i="10"/>
  <c r="T150" i="10"/>
  <c r="O151" i="10"/>
  <c r="P151" i="10"/>
  <c r="Q151" i="10"/>
  <c r="R151" i="10"/>
  <c r="S151" i="10"/>
  <c r="T151" i="10"/>
  <c r="O152" i="10"/>
  <c r="P152" i="10"/>
  <c r="Q152" i="10"/>
  <c r="R152" i="10"/>
  <c r="S152" i="10"/>
  <c r="T152" i="10"/>
  <c r="O153" i="10"/>
  <c r="P153" i="10"/>
  <c r="Q153" i="10"/>
  <c r="R153" i="10"/>
  <c r="S153" i="10"/>
  <c r="T153" i="10"/>
  <c r="O154" i="10"/>
  <c r="P154" i="10"/>
  <c r="Q154" i="10"/>
  <c r="R154" i="10"/>
  <c r="S154" i="10"/>
  <c r="T154" i="10"/>
  <c r="O155" i="10"/>
  <c r="P155" i="10"/>
  <c r="Q155" i="10"/>
  <c r="R155" i="10"/>
  <c r="S155" i="10"/>
  <c r="T155" i="10"/>
  <c r="O156" i="10"/>
  <c r="P156" i="10"/>
  <c r="Q156" i="10"/>
  <c r="R156" i="10"/>
  <c r="S156" i="10"/>
  <c r="T156" i="10"/>
  <c r="O157" i="10"/>
  <c r="P157" i="10"/>
  <c r="Q157" i="10"/>
  <c r="R157" i="10"/>
  <c r="S157" i="10"/>
  <c r="T157" i="10"/>
  <c r="O158" i="10"/>
  <c r="P158" i="10"/>
  <c r="Q158" i="10"/>
  <c r="R158" i="10"/>
  <c r="S158" i="10"/>
  <c r="T158" i="10"/>
  <c r="O159" i="10"/>
  <c r="P159" i="10"/>
  <c r="Q159" i="10"/>
  <c r="R159" i="10"/>
  <c r="S159" i="10"/>
  <c r="T159" i="10"/>
  <c r="O160" i="10"/>
  <c r="P160" i="10"/>
  <c r="Q160" i="10"/>
  <c r="R160" i="10"/>
  <c r="S160" i="10"/>
  <c r="T160" i="10"/>
  <c r="O161" i="10"/>
  <c r="P161" i="10"/>
  <c r="Q161" i="10"/>
  <c r="R161" i="10"/>
  <c r="S161" i="10"/>
  <c r="T161" i="10"/>
  <c r="O162" i="10"/>
  <c r="P162" i="10"/>
  <c r="Q162" i="10"/>
  <c r="R162" i="10"/>
  <c r="S162" i="10"/>
  <c r="T162" i="10"/>
  <c r="O163" i="10"/>
  <c r="P163" i="10"/>
  <c r="Q163" i="10"/>
  <c r="R163" i="10"/>
  <c r="S163" i="10"/>
  <c r="T163" i="10"/>
  <c r="O164" i="10"/>
  <c r="P164" i="10"/>
  <c r="Q164" i="10"/>
  <c r="R164" i="10"/>
  <c r="S164" i="10"/>
  <c r="T164" i="10"/>
  <c r="O165" i="10"/>
  <c r="P165" i="10"/>
  <c r="Q165" i="10"/>
  <c r="R165" i="10"/>
  <c r="S165" i="10"/>
  <c r="T165" i="10"/>
  <c r="O166" i="10"/>
  <c r="P166" i="10"/>
  <c r="Q166" i="10"/>
  <c r="R166" i="10"/>
  <c r="S166" i="10"/>
  <c r="T166" i="10"/>
  <c r="O167" i="10"/>
  <c r="P167" i="10"/>
  <c r="Q167" i="10"/>
  <c r="R167" i="10"/>
  <c r="S167" i="10"/>
  <c r="T167" i="10"/>
  <c r="O168" i="10"/>
  <c r="P168" i="10"/>
  <c r="Q168" i="10"/>
  <c r="R168" i="10"/>
  <c r="S168" i="10"/>
  <c r="T168" i="10"/>
  <c r="O169" i="10"/>
  <c r="P169" i="10"/>
  <c r="Q169" i="10"/>
  <c r="R169" i="10"/>
  <c r="S169" i="10"/>
  <c r="T169" i="10"/>
  <c r="O170" i="10"/>
  <c r="P170" i="10"/>
  <c r="Q170" i="10"/>
  <c r="R170" i="10"/>
  <c r="S170" i="10"/>
  <c r="T170" i="10"/>
  <c r="O171" i="10"/>
  <c r="P171" i="10"/>
  <c r="Q171" i="10"/>
  <c r="R171" i="10"/>
  <c r="S171" i="10"/>
  <c r="T171" i="10"/>
  <c r="O172" i="10"/>
  <c r="P172" i="10"/>
  <c r="Q172" i="10"/>
  <c r="R172" i="10"/>
  <c r="S172" i="10"/>
  <c r="T172" i="10"/>
  <c r="O173" i="10"/>
  <c r="P173" i="10"/>
  <c r="Q173" i="10"/>
  <c r="R173" i="10"/>
  <c r="S173" i="10"/>
  <c r="T173" i="10"/>
  <c r="O174" i="10"/>
  <c r="P174" i="10"/>
  <c r="Q174" i="10"/>
  <c r="R174" i="10"/>
  <c r="S174" i="10"/>
  <c r="T174" i="10"/>
  <c r="O175" i="10"/>
  <c r="P175" i="10"/>
  <c r="Q175" i="10"/>
  <c r="R175" i="10"/>
  <c r="S175" i="10"/>
  <c r="T175" i="10"/>
  <c r="O176" i="10"/>
  <c r="P176" i="10"/>
  <c r="Q176" i="10"/>
  <c r="R176" i="10"/>
  <c r="S176" i="10"/>
  <c r="T176" i="10"/>
  <c r="O177" i="10"/>
  <c r="P177" i="10"/>
  <c r="Q177" i="10"/>
  <c r="R177" i="10"/>
  <c r="S177" i="10"/>
  <c r="T177" i="10"/>
  <c r="O178" i="10"/>
  <c r="P178" i="10"/>
  <c r="Q178" i="10"/>
  <c r="R178" i="10"/>
  <c r="S178" i="10"/>
  <c r="T178" i="10"/>
  <c r="O179" i="10"/>
  <c r="P179" i="10"/>
  <c r="Q179" i="10"/>
  <c r="R179" i="10"/>
  <c r="S179" i="10"/>
  <c r="T179" i="10"/>
  <c r="O180" i="10"/>
  <c r="P180" i="10"/>
  <c r="Q180" i="10"/>
  <c r="R180" i="10"/>
  <c r="S180" i="10"/>
  <c r="T180" i="10"/>
  <c r="O181" i="10"/>
  <c r="P181" i="10"/>
  <c r="Q181" i="10"/>
  <c r="R181" i="10"/>
  <c r="S181" i="10"/>
  <c r="T181" i="10"/>
  <c r="O182" i="10"/>
  <c r="P182" i="10"/>
  <c r="Q182" i="10"/>
  <c r="R182" i="10"/>
  <c r="S182" i="10"/>
  <c r="T182" i="10"/>
  <c r="O183" i="10"/>
  <c r="P183" i="10"/>
  <c r="Q183" i="10"/>
  <c r="R183" i="10"/>
  <c r="S183" i="10"/>
  <c r="T183" i="10"/>
  <c r="O184" i="10"/>
  <c r="P184" i="10"/>
  <c r="Q184" i="10"/>
  <c r="R184" i="10"/>
  <c r="S184" i="10"/>
  <c r="T184" i="10"/>
  <c r="O185" i="10"/>
  <c r="P185" i="10"/>
  <c r="Q185" i="10"/>
  <c r="R185" i="10"/>
  <c r="S185" i="10"/>
  <c r="T185" i="10"/>
  <c r="O186" i="10"/>
  <c r="P186" i="10"/>
  <c r="Q186" i="10"/>
  <c r="R186" i="10"/>
  <c r="S186" i="10"/>
  <c r="T186" i="10"/>
  <c r="O187" i="10"/>
  <c r="P187" i="10"/>
  <c r="Q187" i="10"/>
  <c r="R187" i="10"/>
  <c r="S187" i="10"/>
  <c r="T187" i="10"/>
  <c r="O188" i="10"/>
  <c r="P188" i="10"/>
  <c r="Q188" i="10"/>
  <c r="R188" i="10"/>
  <c r="S188" i="10"/>
  <c r="T188" i="10"/>
  <c r="O189" i="10"/>
  <c r="P189" i="10"/>
  <c r="Q189" i="10"/>
  <c r="R189" i="10"/>
  <c r="S189" i="10"/>
  <c r="T189" i="10"/>
  <c r="O190" i="10"/>
  <c r="P190" i="10"/>
  <c r="Q190" i="10"/>
  <c r="R190" i="10"/>
  <c r="S190" i="10"/>
  <c r="T190" i="10"/>
  <c r="O191" i="10"/>
  <c r="P191" i="10"/>
  <c r="Q191" i="10"/>
  <c r="R191" i="10"/>
  <c r="S191" i="10"/>
  <c r="T191" i="10"/>
  <c r="O192" i="10"/>
  <c r="P192" i="10"/>
  <c r="Q192" i="10"/>
  <c r="R192" i="10"/>
  <c r="S192" i="10"/>
  <c r="T192" i="10"/>
  <c r="O193" i="10"/>
  <c r="P193" i="10"/>
  <c r="Q193" i="10"/>
  <c r="R193" i="10"/>
  <c r="S193" i="10"/>
  <c r="T193" i="10"/>
  <c r="O194" i="10"/>
  <c r="P194" i="10"/>
  <c r="Q194" i="10"/>
  <c r="R194" i="10"/>
  <c r="S194" i="10"/>
  <c r="T194" i="10"/>
  <c r="O195" i="10"/>
  <c r="P195" i="10"/>
  <c r="Q195" i="10"/>
  <c r="R195" i="10"/>
  <c r="S195" i="10"/>
  <c r="T195" i="10"/>
  <c r="O196" i="10"/>
  <c r="P196" i="10"/>
  <c r="Q196" i="10"/>
  <c r="R196" i="10"/>
  <c r="S196" i="10"/>
  <c r="T196" i="10"/>
  <c r="O197" i="10"/>
  <c r="P197" i="10"/>
  <c r="Q197" i="10"/>
  <c r="R197" i="10"/>
  <c r="S197" i="10"/>
  <c r="T197" i="10"/>
  <c r="O198" i="10"/>
  <c r="P198" i="10"/>
  <c r="Q198" i="10"/>
  <c r="R198" i="10"/>
  <c r="S198" i="10"/>
  <c r="T198" i="10"/>
  <c r="O199" i="10"/>
  <c r="P199" i="10"/>
  <c r="Q199" i="10"/>
  <c r="R199" i="10"/>
  <c r="S199" i="10"/>
  <c r="T199" i="10"/>
  <c r="O200" i="10"/>
  <c r="P200" i="10"/>
  <c r="Q200" i="10"/>
  <c r="R200" i="10"/>
  <c r="S200" i="10"/>
  <c r="T200" i="10"/>
  <c r="O201" i="10"/>
  <c r="P201" i="10"/>
  <c r="Q201" i="10"/>
  <c r="R201" i="10"/>
  <c r="S201" i="10"/>
  <c r="T201" i="10"/>
  <c r="O202" i="10"/>
  <c r="P202" i="10"/>
  <c r="Q202" i="10"/>
  <c r="R202" i="10"/>
  <c r="S202" i="10"/>
  <c r="T202" i="10"/>
  <c r="O203" i="10"/>
  <c r="P203" i="10"/>
  <c r="Q203" i="10"/>
  <c r="R203" i="10"/>
  <c r="S203" i="10"/>
  <c r="T203" i="10"/>
  <c r="O204" i="10"/>
  <c r="P204" i="10"/>
  <c r="Q204" i="10"/>
  <c r="R204" i="10"/>
  <c r="S204" i="10"/>
  <c r="T204" i="10"/>
  <c r="O205" i="10"/>
  <c r="P205" i="10"/>
  <c r="Q205" i="10"/>
  <c r="R205" i="10"/>
  <c r="S205" i="10"/>
  <c r="T205" i="10"/>
  <c r="O206" i="10"/>
  <c r="P206" i="10"/>
  <c r="Q206" i="10"/>
  <c r="R206" i="10"/>
  <c r="S206" i="10"/>
  <c r="T206" i="10"/>
  <c r="O207" i="10"/>
  <c r="P207" i="10"/>
  <c r="Q207" i="10"/>
  <c r="R207" i="10"/>
  <c r="S207" i="10"/>
  <c r="T207" i="10"/>
  <c r="O208" i="10"/>
  <c r="P208" i="10"/>
  <c r="Q208" i="10"/>
  <c r="R208" i="10"/>
  <c r="S208" i="10"/>
  <c r="T208" i="10"/>
  <c r="O209" i="10"/>
  <c r="P209" i="10"/>
  <c r="Q209" i="10"/>
  <c r="R209" i="10"/>
  <c r="S209" i="10"/>
  <c r="T209" i="10"/>
  <c r="O210" i="10"/>
  <c r="P210" i="10"/>
  <c r="Q210" i="10"/>
  <c r="R210" i="10"/>
  <c r="S210" i="10"/>
  <c r="T210" i="10"/>
  <c r="O211" i="10"/>
  <c r="P211" i="10"/>
  <c r="Q211" i="10"/>
  <c r="R211" i="10"/>
  <c r="S211" i="10"/>
  <c r="T211" i="10"/>
  <c r="O212" i="10"/>
  <c r="P212" i="10"/>
  <c r="Q212" i="10"/>
  <c r="R212" i="10"/>
  <c r="S212" i="10"/>
  <c r="T212" i="10"/>
  <c r="O213" i="10"/>
  <c r="P213" i="10"/>
  <c r="Q213" i="10"/>
  <c r="R213" i="10"/>
  <c r="S213" i="10"/>
  <c r="T213" i="10"/>
  <c r="O214" i="10"/>
  <c r="P214" i="10"/>
  <c r="Q214" i="10"/>
  <c r="R214" i="10"/>
  <c r="S214" i="10"/>
  <c r="T214" i="10"/>
  <c r="O215" i="10"/>
  <c r="P215" i="10"/>
  <c r="Q215" i="10"/>
  <c r="R215" i="10"/>
  <c r="S215" i="10"/>
  <c r="T215" i="10"/>
  <c r="O216" i="10"/>
  <c r="P216" i="10"/>
  <c r="Q216" i="10"/>
  <c r="R216" i="10"/>
  <c r="S216" i="10"/>
  <c r="T216" i="10"/>
  <c r="O217" i="10"/>
  <c r="P217" i="10"/>
  <c r="Q217" i="10"/>
  <c r="R217" i="10"/>
  <c r="S217" i="10"/>
  <c r="T217" i="10"/>
  <c r="O218" i="10"/>
  <c r="P218" i="10"/>
  <c r="Q218" i="10"/>
  <c r="R218" i="10"/>
  <c r="S218" i="10"/>
  <c r="T218" i="10"/>
  <c r="O219" i="10"/>
  <c r="P219" i="10"/>
  <c r="Q219" i="10"/>
  <c r="R219" i="10"/>
  <c r="S219" i="10"/>
  <c r="T219" i="10"/>
  <c r="O220" i="10"/>
  <c r="P220" i="10"/>
  <c r="Q220" i="10"/>
  <c r="R220" i="10"/>
  <c r="S220" i="10"/>
  <c r="T220" i="10"/>
  <c r="O221" i="10"/>
  <c r="P221" i="10"/>
  <c r="Q221" i="10"/>
  <c r="R221" i="10"/>
  <c r="S221" i="10"/>
  <c r="T221" i="10"/>
  <c r="O222" i="10"/>
  <c r="P222" i="10"/>
  <c r="Q222" i="10"/>
  <c r="R222" i="10"/>
  <c r="S222" i="10"/>
  <c r="T222" i="10"/>
  <c r="O223" i="10"/>
  <c r="P223" i="10"/>
  <c r="Q223" i="10"/>
  <c r="R223" i="10"/>
  <c r="S223" i="10"/>
  <c r="T223" i="10"/>
  <c r="O224" i="10"/>
  <c r="P224" i="10"/>
  <c r="Q224" i="10"/>
  <c r="R224" i="10"/>
  <c r="S224" i="10"/>
  <c r="T224" i="10"/>
  <c r="O225" i="10"/>
  <c r="P225" i="10"/>
  <c r="Q225" i="10"/>
  <c r="R225" i="10"/>
  <c r="S225" i="10"/>
  <c r="T225" i="10"/>
  <c r="O226" i="10"/>
  <c r="P226" i="10"/>
  <c r="Q226" i="10"/>
  <c r="R226" i="10"/>
  <c r="S226" i="10"/>
  <c r="T226" i="10"/>
  <c r="O227" i="10"/>
  <c r="P227" i="10"/>
  <c r="Q227" i="10"/>
  <c r="R227" i="10"/>
  <c r="S227" i="10"/>
  <c r="T227" i="10"/>
  <c r="O228" i="10"/>
  <c r="P228" i="10"/>
  <c r="Q228" i="10"/>
  <c r="R228" i="10"/>
  <c r="S228" i="10"/>
  <c r="T228" i="10"/>
  <c r="O229" i="10"/>
  <c r="P229" i="10"/>
  <c r="Q229" i="10"/>
  <c r="R229" i="10"/>
  <c r="S229" i="10"/>
  <c r="T229" i="10"/>
  <c r="O230" i="10"/>
  <c r="P230" i="10"/>
  <c r="Q230" i="10"/>
  <c r="R230" i="10"/>
  <c r="S230" i="10"/>
  <c r="T230" i="10"/>
  <c r="O231" i="10"/>
  <c r="P231" i="10"/>
  <c r="Q231" i="10"/>
  <c r="R231" i="10"/>
  <c r="S231" i="10"/>
  <c r="T231" i="10"/>
  <c r="O232" i="10"/>
  <c r="P232" i="10"/>
  <c r="Q232" i="10"/>
  <c r="R232" i="10"/>
  <c r="S232" i="10"/>
  <c r="T232" i="10"/>
  <c r="O233" i="10"/>
  <c r="P233" i="10"/>
  <c r="Q233" i="10"/>
  <c r="R233" i="10"/>
  <c r="S233" i="10"/>
  <c r="T233" i="10"/>
  <c r="O234" i="10"/>
  <c r="P234" i="10"/>
  <c r="Q234" i="10"/>
  <c r="R234" i="10"/>
  <c r="S234" i="10"/>
  <c r="T234" i="10"/>
  <c r="O235" i="10"/>
  <c r="P235" i="10"/>
  <c r="Q235" i="10"/>
  <c r="R235" i="10"/>
  <c r="S235" i="10"/>
  <c r="T235" i="10"/>
  <c r="O236" i="10"/>
  <c r="P236" i="10"/>
  <c r="Q236" i="10"/>
  <c r="R236" i="10"/>
  <c r="S236" i="10"/>
  <c r="T236" i="10"/>
  <c r="O237" i="10"/>
  <c r="P237" i="10"/>
  <c r="Q237" i="10"/>
  <c r="R237" i="10"/>
  <c r="S237" i="10"/>
  <c r="T237" i="10"/>
  <c r="O238" i="10"/>
  <c r="P238" i="10"/>
  <c r="Q238" i="10"/>
  <c r="R238" i="10"/>
  <c r="S238" i="10"/>
  <c r="T238" i="10"/>
  <c r="O239" i="10"/>
  <c r="P239" i="10"/>
  <c r="Q239" i="10"/>
  <c r="R239" i="10"/>
  <c r="S239" i="10"/>
  <c r="T239" i="10"/>
  <c r="O240" i="10"/>
  <c r="P240" i="10"/>
  <c r="Q240" i="10"/>
  <c r="R240" i="10"/>
  <c r="S240" i="10"/>
  <c r="T240" i="10"/>
  <c r="O241" i="10"/>
  <c r="P241" i="10"/>
  <c r="Q241" i="10"/>
  <c r="R241" i="10"/>
  <c r="S241" i="10"/>
  <c r="T241" i="10"/>
  <c r="O242" i="10"/>
  <c r="P242" i="10"/>
  <c r="Q242" i="10"/>
  <c r="R242" i="10"/>
  <c r="S242" i="10"/>
  <c r="T242" i="10"/>
  <c r="O243" i="10"/>
  <c r="P243" i="10"/>
  <c r="Q243" i="10"/>
  <c r="R243" i="10"/>
  <c r="S243" i="10"/>
  <c r="T243" i="10"/>
  <c r="O244" i="10"/>
  <c r="P244" i="10"/>
  <c r="Q244" i="10"/>
  <c r="R244" i="10"/>
  <c r="S244" i="10"/>
  <c r="T244" i="10"/>
  <c r="O245" i="10"/>
  <c r="P245" i="10"/>
  <c r="Q245" i="10"/>
  <c r="R245" i="10"/>
  <c r="S245" i="10"/>
  <c r="T245" i="10"/>
  <c r="O246" i="10"/>
  <c r="P246" i="10"/>
  <c r="Q246" i="10"/>
  <c r="R246" i="10"/>
  <c r="S246" i="10"/>
  <c r="T246" i="10"/>
  <c r="O247" i="10"/>
  <c r="P247" i="10"/>
  <c r="Q247" i="10"/>
  <c r="R247" i="10"/>
  <c r="S247" i="10"/>
  <c r="T247" i="10"/>
  <c r="O248" i="10"/>
  <c r="P248" i="10"/>
  <c r="Q248" i="10"/>
  <c r="R248" i="10"/>
  <c r="S248" i="10"/>
  <c r="T248" i="10"/>
  <c r="O249" i="10"/>
  <c r="P249" i="10"/>
  <c r="Q249" i="10"/>
  <c r="R249" i="10"/>
  <c r="S249" i="10"/>
  <c r="T249" i="10"/>
  <c r="O250" i="10"/>
  <c r="P250" i="10"/>
  <c r="Q250" i="10"/>
  <c r="R250" i="10"/>
  <c r="S250" i="10"/>
  <c r="T250" i="10"/>
  <c r="O251" i="10"/>
  <c r="P251" i="10"/>
  <c r="Q251" i="10"/>
  <c r="R251" i="10"/>
  <c r="S251" i="10"/>
  <c r="T251" i="10"/>
  <c r="O252" i="10"/>
  <c r="P252" i="10"/>
  <c r="Q252" i="10"/>
  <c r="R252" i="10"/>
  <c r="S252" i="10"/>
  <c r="T252" i="10"/>
  <c r="O253" i="10"/>
  <c r="P253" i="10"/>
  <c r="Q253" i="10"/>
  <c r="R253" i="10"/>
  <c r="S253" i="10"/>
  <c r="T253" i="10"/>
  <c r="O254" i="10"/>
  <c r="P254" i="10"/>
  <c r="Q254" i="10"/>
  <c r="R254" i="10"/>
  <c r="S254" i="10"/>
  <c r="T254" i="10"/>
  <c r="O255" i="10"/>
  <c r="P255" i="10"/>
  <c r="Q255" i="10"/>
  <c r="R255" i="10"/>
  <c r="S255" i="10"/>
  <c r="T255" i="10"/>
  <c r="O256" i="10"/>
  <c r="P256" i="10"/>
  <c r="Q256" i="10"/>
  <c r="R256" i="10"/>
  <c r="S256" i="10"/>
  <c r="T256" i="10"/>
  <c r="O257" i="10"/>
  <c r="P257" i="10"/>
  <c r="Q257" i="10"/>
  <c r="R257" i="10"/>
  <c r="S257" i="10"/>
  <c r="T257" i="10"/>
  <c r="O258" i="10"/>
  <c r="P258" i="10"/>
  <c r="Q258" i="10"/>
  <c r="R258" i="10"/>
  <c r="S258" i="10"/>
  <c r="T258" i="10"/>
  <c r="O259" i="10"/>
  <c r="P259" i="10"/>
  <c r="Q259" i="10"/>
  <c r="R259" i="10"/>
  <c r="S259" i="10"/>
  <c r="T259" i="10"/>
  <c r="O260" i="10"/>
  <c r="P260" i="10"/>
  <c r="Q260" i="10"/>
  <c r="R260" i="10"/>
  <c r="S260" i="10"/>
  <c r="T260" i="10"/>
  <c r="O261" i="10"/>
  <c r="P261" i="10"/>
  <c r="Q261" i="10"/>
  <c r="R261" i="10"/>
  <c r="S261" i="10"/>
  <c r="T261" i="10"/>
  <c r="O262" i="10"/>
  <c r="P262" i="10"/>
  <c r="Q262" i="10"/>
  <c r="R262" i="10"/>
  <c r="S262" i="10"/>
  <c r="T262" i="10"/>
  <c r="O263" i="10"/>
  <c r="P263" i="10"/>
  <c r="Q263" i="10"/>
  <c r="R263" i="10"/>
  <c r="S263" i="10"/>
  <c r="T263" i="10"/>
  <c r="O264" i="10"/>
  <c r="P264" i="10"/>
  <c r="Q264" i="10"/>
  <c r="R264" i="10"/>
  <c r="S264" i="10"/>
  <c r="T264" i="10"/>
  <c r="O265" i="10"/>
  <c r="P265" i="10"/>
  <c r="Q265" i="10"/>
  <c r="R265" i="10"/>
  <c r="S265" i="10"/>
  <c r="T265" i="10"/>
  <c r="O266" i="10"/>
  <c r="P266" i="10"/>
  <c r="Q266" i="10"/>
  <c r="R266" i="10"/>
  <c r="S266" i="10"/>
  <c r="T266" i="10"/>
  <c r="O267" i="10"/>
  <c r="P267" i="10"/>
  <c r="Q267" i="10"/>
  <c r="R267" i="10"/>
  <c r="S267" i="10"/>
  <c r="T267" i="10"/>
  <c r="O268" i="10"/>
  <c r="P268" i="10"/>
  <c r="Q268" i="10"/>
  <c r="R268" i="10"/>
  <c r="S268" i="10"/>
  <c r="T268" i="10"/>
  <c r="O269" i="10"/>
  <c r="P269" i="10"/>
  <c r="Q269" i="10"/>
  <c r="R269" i="10"/>
  <c r="S269" i="10"/>
  <c r="T269" i="10"/>
  <c r="O270" i="10"/>
  <c r="P270" i="10"/>
  <c r="Q270" i="10"/>
  <c r="R270" i="10"/>
  <c r="S270" i="10"/>
  <c r="T270" i="10"/>
  <c r="O271" i="10"/>
  <c r="P271" i="10"/>
  <c r="Q271" i="10"/>
  <c r="R271" i="10"/>
  <c r="S271" i="10"/>
  <c r="T271" i="10"/>
  <c r="O272" i="10"/>
  <c r="P272" i="10"/>
  <c r="Q272" i="10"/>
  <c r="R272" i="10"/>
  <c r="S272" i="10"/>
  <c r="T272" i="10"/>
  <c r="O273" i="10"/>
  <c r="P273" i="10"/>
  <c r="Q273" i="10"/>
  <c r="R273" i="10"/>
  <c r="S273" i="10"/>
  <c r="T273" i="10"/>
  <c r="O274" i="10"/>
  <c r="P274" i="10"/>
  <c r="Q274" i="10"/>
  <c r="R274" i="10"/>
  <c r="S274" i="10"/>
  <c r="T274" i="10"/>
  <c r="O275" i="10"/>
  <c r="P275" i="10"/>
  <c r="Q275" i="10"/>
  <c r="R275" i="10"/>
  <c r="S275" i="10"/>
  <c r="T275" i="10"/>
  <c r="O276" i="10"/>
  <c r="P276" i="10"/>
  <c r="Q276" i="10"/>
  <c r="R276" i="10"/>
  <c r="S276" i="10"/>
  <c r="T276" i="10"/>
  <c r="O277" i="10"/>
  <c r="P277" i="10"/>
  <c r="Q277" i="10"/>
  <c r="R277" i="10"/>
  <c r="S277" i="10"/>
  <c r="T277" i="10"/>
  <c r="O278" i="10"/>
  <c r="P278" i="10"/>
  <c r="Q278" i="10"/>
  <c r="R278" i="10"/>
  <c r="S278" i="10"/>
  <c r="T278" i="10"/>
  <c r="O279" i="10"/>
  <c r="P279" i="10"/>
  <c r="Q279" i="10"/>
  <c r="R279" i="10"/>
  <c r="S279" i="10"/>
  <c r="T279" i="10"/>
  <c r="O280" i="10"/>
  <c r="P280" i="10"/>
  <c r="Q280" i="10"/>
  <c r="R280" i="10"/>
  <c r="S280" i="10"/>
  <c r="T280" i="10"/>
  <c r="O281" i="10"/>
  <c r="P281" i="10"/>
  <c r="Q281" i="10"/>
  <c r="R281" i="10"/>
  <c r="S281" i="10"/>
  <c r="T281" i="10"/>
  <c r="O282" i="10"/>
  <c r="P282" i="10"/>
  <c r="Q282" i="10"/>
  <c r="R282" i="10"/>
  <c r="S282" i="10"/>
  <c r="T282" i="10"/>
  <c r="O283" i="10"/>
  <c r="P283" i="10"/>
  <c r="Q283" i="10"/>
  <c r="R283" i="10"/>
  <c r="S283" i="10"/>
  <c r="T283" i="10"/>
  <c r="O284" i="10"/>
  <c r="P284" i="10"/>
  <c r="Q284" i="10"/>
  <c r="R284" i="10"/>
  <c r="S284" i="10"/>
  <c r="T284" i="10"/>
  <c r="O285" i="10"/>
  <c r="P285" i="10"/>
  <c r="Q285" i="10"/>
  <c r="R285" i="10"/>
  <c r="S285" i="10"/>
  <c r="T285" i="10"/>
  <c r="O286" i="10"/>
  <c r="P286" i="10"/>
  <c r="Q286" i="10"/>
  <c r="R286" i="10"/>
  <c r="S286" i="10"/>
  <c r="T286" i="10"/>
  <c r="O287" i="10"/>
  <c r="P287" i="10"/>
  <c r="Q287" i="10"/>
  <c r="R287" i="10"/>
  <c r="S287" i="10"/>
  <c r="T287" i="10"/>
  <c r="O288" i="10"/>
  <c r="P288" i="10"/>
  <c r="Q288" i="10"/>
  <c r="R288" i="10"/>
  <c r="S288" i="10"/>
  <c r="T288" i="10"/>
  <c r="O289" i="10"/>
  <c r="P289" i="10"/>
  <c r="Q289" i="10"/>
  <c r="R289" i="10"/>
  <c r="S289" i="10"/>
  <c r="T289" i="10"/>
  <c r="O290" i="10"/>
  <c r="P290" i="10"/>
  <c r="Q290" i="10"/>
  <c r="R290" i="10"/>
  <c r="S290" i="10"/>
  <c r="T290" i="10"/>
  <c r="O291" i="10"/>
  <c r="P291" i="10"/>
  <c r="Q291" i="10"/>
  <c r="R291" i="10"/>
  <c r="S291" i="10"/>
  <c r="T291" i="10"/>
  <c r="O292" i="10"/>
  <c r="P292" i="10"/>
  <c r="Q292" i="10"/>
  <c r="R292" i="10"/>
  <c r="S292" i="10"/>
  <c r="T292" i="10"/>
  <c r="O293" i="10"/>
  <c r="P293" i="10"/>
  <c r="Q293" i="10"/>
  <c r="R293" i="10"/>
  <c r="S293" i="10"/>
  <c r="T293" i="10"/>
  <c r="O294" i="10"/>
  <c r="P294" i="10"/>
  <c r="Q294" i="10"/>
  <c r="R294" i="10"/>
  <c r="S294" i="10"/>
  <c r="T294" i="10"/>
  <c r="O295" i="10"/>
  <c r="P295" i="10"/>
  <c r="Q295" i="10"/>
  <c r="R295" i="10"/>
  <c r="S295" i="10"/>
  <c r="T295" i="10"/>
  <c r="O296" i="10"/>
  <c r="P296" i="10"/>
  <c r="Q296" i="10"/>
  <c r="R296" i="10"/>
  <c r="S296" i="10"/>
  <c r="T296" i="10"/>
  <c r="O297" i="10"/>
  <c r="P297" i="10"/>
  <c r="Q297" i="10"/>
  <c r="R297" i="10"/>
  <c r="S297" i="10"/>
  <c r="T297" i="10"/>
  <c r="O298" i="10"/>
  <c r="P298" i="10"/>
  <c r="Q298" i="10"/>
  <c r="R298" i="10"/>
  <c r="S298" i="10"/>
  <c r="T298" i="10"/>
  <c r="O299" i="10"/>
  <c r="P299" i="10"/>
  <c r="Q299" i="10"/>
  <c r="R299" i="10"/>
  <c r="S299" i="10"/>
  <c r="T299" i="10"/>
  <c r="O300" i="10"/>
  <c r="P300" i="10"/>
  <c r="Q300" i="10"/>
  <c r="R300" i="10"/>
  <c r="S300" i="10"/>
  <c r="T300" i="10"/>
  <c r="O301" i="10"/>
  <c r="P301" i="10"/>
  <c r="Q301" i="10"/>
  <c r="R301" i="10"/>
  <c r="S301" i="10"/>
  <c r="T301" i="10"/>
  <c r="O302" i="10"/>
  <c r="P302" i="10"/>
  <c r="Q302" i="10"/>
  <c r="R302" i="10"/>
  <c r="S302" i="10"/>
  <c r="T302" i="10"/>
  <c r="O303" i="10"/>
  <c r="P303" i="10"/>
  <c r="Q303" i="10"/>
  <c r="R303" i="10"/>
  <c r="S303" i="10"/>
  <c r="T303" i="10"/>
  <c r="O304" i="10"/>
  <c r="P304" i="10"/>
  <c r="Q304" i="10"/>
  <c r="R304" i="10"/>
  <c r="S304" i="10"/>
  <c r="T304" i="10"/>
  <c r="O305" i="10"/>
  <c r="P305" i="10"/>
  <c r="Q305" i="10"/>
  <c r="R305" i="10"/>
  <c r="S305" i="10"/>
  <c r="T305" i="10"/>
  <c r="O306" i="10"/>
  <c r="P306" i="10"/>
  <c r="Q306" i="10"/>
  <c r="R306" i="10"/>
  <c r="S306" i="10"/>
  <c r="T306" i="10"/>
  <c r="O307" i="10"/>
  <c r="P307" i="10"/>
  <c r="Q307" i="10"/>
  <c r="R307" i="10"/>
  <c r="S307" i="10"/>
  <c r="T307" i="10"/>
  <c r="O308" i="10"/>
  <c r="P308" i="10"/>
  <c r="Q308" i="10"/>
  <c r="R308" i="10"/>
  <c r="S308" i="10"/>
  <c r="T308" i="10"/>
  <c r="O309" i="10"/>
  <c r="P309" i="10"/>
  <c r="Q309" i="10"/>
  <c r="R309" i="10"/>
  <c r="S309" i="10"/>
  <c r="T309" i="10"/>
  <c r="O310" i="10"/>
  <c r="P310" i="10"/>
  <c r="Q310" i="10"/>
  <c r="R310" i="10"/>
  <c r="S310" i="10"/>
  <c r="T310" i="10"/>
  <c r="O311" i="10"/>
  <c r="P311" i="10"/>
  <c r="Q311" i="10"/>
  <c r="R311" i="10"/>
  <c r="S311" i="10"/>
  <c r="T311" i="10"/>
  <c r="O312" i="10"/>
  <c r="P312" i="10"/>
  <c r="Q312" i="10"/>
  <c r="R312" i="10"/>
  <c r="S312" i="10"/>
  <c r="T312" i="10"/>
  <c r="O313" i="10"/>
  <c r="P313" i="10"/>
  <c r="Q313" i="10"/>
  <c r="R313" i="10"/>
  <c r="S313" i="10"/>
  <c r="T313" i="10"/>
  <c r="O314" i="10"/>
  <c r="P314" i="10"/>
  <c r="Q314" i="10"/>
  <c r="R314" i="10"/>
  <c r="S314" i="10"/>
  <c r="T314" i="10"/>
  <c r="O315" i="10"/>
  <c r="P315" i="10"/>
  <c r="Q315" i="10"/>
  <c r="R315" i="10"/>
  <c r="S315" i="10"/>
  <c r="T315" i="10"/>
  <c r="O316" i="10"/>
  <c r="P316" i="10"/>
  <c r="Q316" i="10"/>
  <c r="R316" i="10"/>
  <c r="S316" i="10"/>
  <c r="T316" i="10"/>
  <c r="O317" i="10"/>
  <c r="P317" i="10"/>
  <c r="Q317" i="10"/>
  <c r="R317" i="10"/>
  <c r="S317" i="10"/>
  <c r="T317" i="10"/>
  <c r="O318" i="10"/>
  <c r="P318" i="10"/>
  <c r="Q318" i="10"/>
  <c r="R318" i="10"/>
  <c r="S318" i="10"/>
  <c r="T318" i="10"/>
  <c r="O319" i="10"/>
  <c r="P319" i="10"/>
  <c r="Q319" i="10"/>
  <c r="R319" i="10"/>
  <c r="S319" i="10"/>
  <c r="T319" i="10"/>
  <c r="O320" i="10"/>
  <c r="P320" i="10"/>
  <c r="Q320" i="10"/>
  <c r="R320" i="10"/>
  <c r="S320" i="10"/>
  <c r="T320" i="10"/>
  <c r="O321" i="10"/>
  <c r="P321" i="10"/>
  <c r="Q321" i="10"/>
  <c r="R321" i="10"/>
  <c r="S321" i="10"/>
  <c r="T321" i="10"/>
  <c r="O322" i="10"/>
  <c r="P322" i="10"/>
  <c r="Q322" i="10"/>
  <c r="R322" i="10"/>
  <c r="S322" i="10"/>
  <c r="T322" i="10"/>
  <c r="O323" i="10"/>
  <c r="P323" i="10"/>
  <c r="Q323" i="10"/>
  <c r="R323" i="10"/>
  <c r="S323" i="10"/>
  <c r="T323" i="10"/>
  <c r="O324" i="10"/>
  <c r="P324" i="10"/>
  <c r="Q324" i="10"/>
  <c r="R324" i="10"/>
  <c r="S324" i="10"/>
  <c r="T324" i="10"/>
  <c r="O325" i="10"/>
  <c r="P325" i="10"/>
  <c r="Q325" i="10"/>
  <c r="R325" i="10"/>
  <c r="S325" i="10"/>
  <c r="T325" i="10"/>
  <c r="O326" i="10"/>
  <c r="P326" i="10"/>
  <c r="Q326" i="10"/>
  <c r="R326" i="10"/>
  <c r="S326" i="10"/>
  <c r="T326" i="10"/>
  <c r="O327" i="10"/>
  <c r="P327" i="10"/>
  <c r="Q327" i="10"/>
  <c r="R327" i="10"/>
  <c r="S327" i="10"/>
  <c r="T327" i="10"/>
  <c r="O328" i="10"/>
  <c r="P328" i="10"/>
  <c r="Q328" i="10"/>
  <c r="R328" i="10"/>
  <c r="S328" i="10"/>
  <c r="T328" i="10"/>
  <c r="O329" i="10"/>
  <c r="P329" i="10"/>
  <c r="Q329" i="10"/>
  <c r="R329" i="10"/>
  <c r="S329" i="10"/>
  <c r="T329" i="10"/>
  <c r="O330" i="10"/>
  <c r="P330" i="10"/>
  <c r="Q330" i="10"/>
  <c r="R330" i="10"/>
  <c r="S330" i="10"/>
  <c r="T330" i="10"/>
  <c r="O331" i="10"/>
  <c r="P331" i="10"/>
  <c r="Q331" i="10"/>
  <c r="R331" i="10"/>
  <c r="S331" i="10"/>
  <c r="T331" i="10"/>
  <c r="O332" i="10"/>
  <c r="P332" i="10"/>
  <c r="Q332" i="10"/>
  <c r="R332" i="10"/>
  <c r="S332" i="10"/>
  <c r="T332" i="10"/>
  <c r="O333" i="10"/>
  <c r="P333" i="10"/>
  <c r="Q333" i="10"/>
  <c r="R333" i="10"/>
  <c r="S333" i="10"/>
  <c r="T333" i="10"/>
  <c r="O334" i="10"/>
  <c r="P334" i="10"/>
  <c r="Q334" i="10"/>
  <c r="R334" i="10"/>
  <c r="S334" i="10"/>
  <c r="T334" i="10"/>
  <c r="O335" i="10"/>
  <c r="P335" i="10"/>
  <c r="Q335" i="10"/>
  <c r="R335" i="10"/>
  <c r="S335" i="10"/>
  <c r="T335" i="10"/>
  <c r="O336" i="10"/>
  <c r="P336" i="10"/>
  <c r="Q336" i="10"/>
  <c r="R336" i="10"/>
  <c r="S336" i="10"/>
  <c r="T336" i="10"/>
  <c r="O337" i="10"/>
  <c r="P337" i="10"/>
  <c r="Q337" i="10"/>
  <c r="R337" i="10"/>
  <c r="S337" i="10"/>
  <c r="T337" i="10"/>
  <c r="O338" i="10"/>
  <c r="P338" i="10"/>
  <c r="Q338" i="10"/>
  <c r="R338" i="10"/>
  <c r="S338" i="10"/>
  <c r="T338" i="10"/>
  <c r="O339" i="10"/>
  <c r="P339" i="10"/>
  <c r="Q339" i="10"/>
  <c r="R339" i="10"/>
  <c r="S339" i="10"/>
  <c r="T339" i="10"/>
  <c r="O340" i="10"/>
  <c r="P340" i="10"/>
  <c r="Q340" i="10"/>
  <c r="R340" i="10"/>
  <c r="S340" i="10"/>
  <c r="T340" i="10"/>
  <c r="O341" i="10"/>
  <c r="P341" i="10"/>
  <c r="Q341" i="10"/>
  <c r="R341" i="10"/>
  <c r="S341" i="10"/>
  <c r="T341" i="10"/>
  <c r="O342" i="10"/>
  <c r="P342" i="10"/>
  <c r="Q342" i="10"/>
  <c r="R342" i="10"/>
  <c r="S342" i="10"/>
  <c r="T342" i="10"/>
  <c r="O343" i="10"/>
  <c r="P343" i="10"/>
  <c r="Q343" i="10"/>
  <c r="R343" i="10"/>
  <c r="S343" i="10"/>
  <c r="T343" i="10"/>
  <c r="O344" i="10"/>
  <c r="P344" i="10"/>
  <c r="Q344" i="10"/>
  <c r="R344" i="10"/>
  <c r="S344" i="10"/>
  <c r="T344" i="10"/>
  <c r="O345" i="10"/>
  <c r="P345" i="10"/>
  <c r="Q345" i="10"/>
  <c r="R345" i="10"/>
  <c r="S345" i="10"/>
  <c r="T345" i="10"/>
  <c r="O346" i="10"/>
  <c r="P346" i="10"/>
  <c r="Q346" i="10"/>
  <c r="R346" i="10"/>
  <c r="S346" i="10"/>
  <c r="T346" i="10"/>
  <c r="O347" i="10"/>
  <c r="P347" i="10"/>
  <c r="Q347" i="10"/>
  <c r="R347" i="10"/>
  <c r="S347" i="10"/>
  <c r="T347" i="10"/>
  <c r="O348" i="10"/>
  <c r="P348" i="10"/>
  <c r="Q348" i="10"/>
  <c r="R348" i="10"/>
  <c r="S348" i="10"/>
  <c r="T348" i="10"/>
  <c r="O349" i="10"/>
  <c r="P349" i="10"/>
  <c r="Q349" i="10"/>
  <c r="R349" i="10"/>
  <c r="S349" i="10"/>
  <c r="T349" i="10"/>
  <c r="O350" i="10"/>
  <c r="P350" i="10"/>
  <c r="Q350" i="10"/>
  <c r="R350" i="10"/>
  <c r="S350" i="10"/>
  <c r="T350" i="10"/>
  <c r="O351" i="10"/>
  <c r="P351" i="10"/>
  <c r="Q351" i="10"/>
  <c r="R351" i="10"/>
  <c r="S351" i="10"/>
  <c r="T351" i="10"/>
  <c r="O352" i="10"/>
  <c r="P352" i="10"/>
  <c r="Q352" i="10"/>
  <c r="R352" i="10"/>
  <c r="S352" i="10"/>
  <c r="T352" i="10"/>
  <c r="O353" i="10"/>
  <c r="P353" i="10"/>
  <c r="Q353" i="10"/>
  <c r="R353" i="10"/>
  <c r="S353" i="10"/>
  <c r="T353" i="10"/>
  <c r="O354" i="10"/>
  <c r="P354" i="10"/>
  <c r="Q354" i="10"/>
  <c r="R354" i="10"/>
  <c r="S354" i="10"/>
  <c r="T354" i="10"/>
  <c r="O355" i="10"/>
  <c r="P355" i="10"/>
  <c r="Q355" i="10"/>
  <c r="R355" i="10"/>
  <c r="S355" i="10"/>
  <c r="T355" i="10"/>
  <c r="O356" i="10"/>
  <c r="P356" i="10"/>
  <c r="Q356" i="10"/>
  <c r="R356" i="10"/>
  <c r="S356" i="10"/>
  <c r="T356" i="10"/>
  <c r="O357" i="10"/>
  <c r="P357" i="10"/>
  <c r="Q357" i="10"/>
  <c r="R357" i="10"/>
  <c r="S357" i="10"/>
  <c r="T357" i="10"/>
  <c r="O358" i="10"/>
  <c r="P358" i="10"/>
  <c r="Q358" i="10"/>
  <c r="R358" i="10"/>
  <c r="S358" i="10"/>
  <c r="T358" i="10"/>
  <c r="O359" i="10"/>
  <c r="P359" i="10"/>
  <c r="Q359" i="10"/>
  <c r="R359" i="10"/>
  <c r="S359" i="10"/>
  <c r="T359" i="10"/>
  <c r="O360" i="10"/>
  <c r="P360" i="10"/>
  <c r="Q360" i="10"/>
  <c r="R360" i="10"/>
  <c r="S360" i="10"/>
  <c r="T360" i="10"/>
  <c r="O361" i="10"/>
  <c r="P361" i="10"/>
  <c r="Q361" i="10"/>
  <c r="R361" i="10"/>
  <c r="S361" i="10"/>
  <c r="T361" i="10"/>
  <c r="O362" i="10"/>
  <c r="P362" i="10"/>
  <c r="Q362" i="10"/>
  <c r="R362" i="10"/>
  <c r="S362" i="10"/>
  <c r="T362" i="10"/>
  <c r="O363" i="10"/>
  <c r="P363" i="10"/>
  <c r="Q363" i="10"/>
  <c r="R363" i="10"/>
  <c r="S363" i="10"/>
  <c r="T363" i="10"/>
  <c r="O364" i="10"/>
  <c r="P364" i="10"/>
  <c r="Q364" i="10"/>
  <c r="R364" i="10"/>
  <c r="S364" i="10"/>
  <c r="T364" i="10"/>
  <c r="O365" i="10"/>
  <c r="P365" i="10"/>
  <c r="Q365" i="10"/>
  <c r="R365" i="10"/>
  <c r="S365" i="10"/>
  <c r="T365" i="10"/>
  <c r="O366" i="10"/>
  <c r="P366" i="10"/>
  <c r="Q366" i="10"/>
  <c r="R366" i="10"/>
  <c r="S366" i="10"/>
  <c r="T366" i="10"/>
  <c r="O367" i="10"/>
  <c r="P367" i="10"/>
  <c r="Q367" i="10"/>
  <c r="R367" i="10"/>
  <c r="S367" i="10"/>
  <c r="T367" i="10"/>
  <c r="O368" i="10"/>
  <c r="P368" i="10"/>
  <c r="Q368" i="10"/>
  <c r="R368" i="10"/>
  <c r="S368" i="10"/>
  <c r="T368" i="10"/>
  <c r="O369" i="10"/>
  <c r="P369" i="10"/>
  <c r="Q369" i="10"/>
  <c r="R369" i="10"/>
  <c r="S369" i="10"/>
  <c r="T369" i="10"/>
  <c r="O370" i="10"/>
  <c r="P370" i="10"/>
  <c r="Q370" i="10"/>
  <c r="R370" i="10"/>
  <c r="S370" i="10"/>
  <c r="T370" i="10"/>
  <c r="T2" i="10"/>
  <c r="S2" i="10"/>
  <c r="R2" i="10"/>
  <c r="Q2" i="10"/>
  <c r="P2" i="10"/>
  <c r="O2" i="10"/>
  <c r="B32" i="5" l="1"/>
  <c r="AA10" i="7" l="1"/>
  <c r="AA10" i="14"/>
  <c r="K3" i="14"/>
  <c r="AA10" i="12"/>
  <c r="K3" i="12"/>
  <c r="N15" i="12" l="1"/>
  <c r="AG25" i="12"/>
  <c r="AK25" i="12" s="1"/>
  <c r="C25" i="12"/>
  <c r="G25" i="12" s="1"/>
  <c r="G66" i="12" s="1"/>
  <c r="AG25" i="14"/>
  <c r="AK25" i="14" s="1"/>
  <c r="AK48" i="14" s="1"/>
  <c r="C25" i="14"/>
  <c r="G25" i="14" s="1"/>
  <c r="G48" i="14" s="1"/>
  <c r="T18" i="7"/>
  <c r="T15" i="7"/>
  <c r="T18" i="12"/>
  <c r="T15" i="12"/>
  <c r="T18" i="14"/>
  <c r="T15" i="14"/>
  <c r="AR15" i="12"/>
  <c r="AR15" i="14"/>
  <c r="N15" i="14"/>
  <c r="AA10" i="1"/>
  <c r="K3" i="1"/>
  <c r="AK66" i="14" l="1"/>
  <c r="G30" i="14"/>
  <c r="AK75" i="14"/>
  <c r="AK39" i="14"/>
  <c r="G39" i="12"/>
  <c r="G39" i="14"/>
  <c r="G57" i="14"/>
  <c r="G66" i="14"/>
  <c r="G48" i="12"/>
  <c r="G57" i="12"/>
  <c r="G75" i="12"/>
  <c r="AK30" i="12"/>
  <c r="AO25" i="12"/>
  <c r="AK66" i="12"/>
  <c r="AK57" i="12"/>
  <c r="AK30" i="14"/>
  <c r="AO25" i="14"/>
  <c r="AK57" i="14"/>
  <c r="AK48" i="12"/>
  <c r="AK39" i="12"/>
  <c r="AK75" i="12"/>
  <c r="G75" i="14"/>
  <c r="K25" i="14"/>
  <c r="G30" i="12"/>
  <c r="K25" i="12"/>
  <c r="T15" i="1"/>
  <c r="T18" i="1"/>
  <c r="K3" i="16"/>
  <c r="N15" i="1"/>
  <c r="K3" i="15"/>
  <c r="AR15" i="1"/>
  <c r="AA10" i="16"/>
  <c r="AA10" i="15"/>
  <c r="B54" i="5"/>
  <c r="B53" i="5"/>
  <c r="B55" i="5"/>
  <c r="B56" i="5"/>
  <c r="B57" i="5"/>
  <c r="B58" i="5"/>
  <c r="B59" i="5"/>
  <c r="B60" i="5"/>
  <c r="B61" i="5"/>
  <c r="B62" i="5"/>
  <c r="B63" i="5"/>
  <c r="B64" i="5"/>
  <c r="B65" i="5"/>
  <c r="B66" i="5"/>
  <c r="B67" i="5"/>
  <c r="B68" i="5"/>
  <c r="B69" i="5"/>
  <c r="B12" i="5"/>
  <c r="C25" i="16" l="1"/>
  <c r="G25" i="16" s="1"/>
  <c r="AG25" i="16"/>
  <c r="O25" i="12"/>
  <c r="K30" i="12"/>
  <c r="K66" i="12"/>
  <c r="K57" i="12"/>
  <c r="K48" i="12"/>
  <c r="K39" i="12"/>
  <c r="O25" i="14"/>
  <c r="K48" i="14"/>
  <c r="K57" i="14"/>
  <c r="K30" i="14"/>
  <c r="K66" i="14"/>
  <c r="K39" i="14"/>
  <c r="AO30" i="14"/>
  <c r="AS25" i="14"/>
  <c r="AO48" i="14"/>
  <c r="AO57" i="14"/>
  <c r="AO66" i="14"/>
  <c r="AO39" i="14"/>
  <c r="AS25" i="12"/>
  <c r="AO30" i="12"/>
  <c r="AO66" i="12"/>
  <c r="AO57" i="12"/>
  <c r="AO48" i="12"/>
  <c r="AO39" i="12"/>
  <c r="T18" i="15"/>
  <c r="T15" i="15"/>
  <c r="T18" i="16"/>
  <c r="T15" i="16"/>
  <c r="AK25" i="16"/>
  <c r="AK39" i="16" s="1"/>
  <c r="C25" i="15"/>
  <c r="G25" i="15" s="1"/>
  <c r="G57" i="15" s="1"/>
  <c r="N15" i="15"/>
  <c r="AR15" i="15"/>
  <c r="AG25" i="15"/>
  <c r="AG57" i="15" s="1"/>
  <c r="AR15" i="16"/>
  <c r="N15" i="16"/>
  <c r="G66" i="16" l="1"/>
  <c r="G39" i="16"/>
  <c r="C57" i="15"/>
  <c r="C66" i="15"/>
  <c r="C75" i="15"/>
  <c r="AG48" i="15"/>
  <c r="G48" i="16"/>
  <c r="G66" i="15"/>
  <c r="G75" i="15"/>
  <c r="AK48" i="16"/>
  <c r="AK57" i="16"/>
  <c r="AK30" i="16"/>
  <c r="AK66" i="16"/>
  <c r="AS57" i="14"/>
  <c r="AS39" i="14"/>
  <c r="AW25" i="14"/>
  <c r="AS66" i="14"/>
  <c r="AS48" i="14"/>
  <c r="AS30" i="14"/>
  <c r="G57" i="16"/>
  <c r="G30" i="16"/>
  <c r="AS57" i="12"/>
  <c r="AS39" i="12"/>
  <c r="AW25" i="12"/>
  <c r="AS66" i="12"/>
  <c r="AS48" i="12"/>
  <c r="AS30" i="12"/>
  <c r="O57" i="14"/>
  <c r="O39" i="14"/>
  <c r="S25" i="14"/>
  <c r="O66" i="14"/>
  <c r="O48" i="14"/>
  <c r="O30" i="14"/>
  <c r="O57" i="12"/>
  <c r="O39" i="12"/>
  <c r="S25" i="12"/>
  <c r="O66" i="12"/>
  <c r="O48" i="12"/>
  <c r="O30" i="12"/>
  <c r="K25" i="16"/>
  <c r="G75" i="16"/>
  <c r="AK75" i="16"/>
  <c r="AO25" i="16"/>
  <c r="K25" i="15"/>
  <c r="G30" i="15"/>
  <c r="G39" i="15"/>
  <c r="G48" i="15"/>
  <c r="AK25" i="15"/>
  <c r="AK48" i="15" s="1"/>
  <c r="K3" i="7"/>
  <c r="AG25" i="1"/>
  <c r="AK25" i="1" s="1"/>
  <c r="K66" i="15" l="1"/>
  <c r="K57" i="15"/>
  <c r="S57" i="12"/>
  <c r="S66" i="12"/>
  <c r="S48" i="12"/>
  <c r="S30" i="12"/>
  <c r="W25" i="12"/>
  <c r="S39" i="12"/>
  <c r="W25" i="14"/>
  <c r="S39" i="14"/>
  <c r="S66" i="14"/>
  <c r="S48" i="14"/>
  <c r="S30" i="14"/>
  <c r="S57" i="14"/>
  <c r="AW57" i="12"/>
  <c r="AW66" i="12"/>
  <c r="AW48" i="12"/>
  <c r="AW30" i="12"/>
  <c r="BA25" i="12"/>
  <c r="AW39" i="12"/>
  <c r="BA25" i="14"/>
  <c r="AW57" i="14"/>
  <c r="AW39" i="14"/>
  <c r="AW66" i="14"/>
  <c r="AW48" i="14"/>
  <c r="AW30" i="14"/>
  <c r="O25" i="16"/>
  <c r="K39" i="16"/>
  <c r="K66" i="16"/>
  <c r="K30" i="16"/>
  <c r="K57" i="16"/>
  <c r="K48" i="16"/>
  <c r="AG25" i="7"/>
  <c r="AK25" i="7" s="1"/>
  <c r="C25" i="7"/>
  <c r="G25" i="7" s="1"/>
  <c r="AS25" i="16"/>
  <c r="AO39" i="16"/>
  <c r="AO48" i="16"/>
  <c r="AO57" i="16"/>
  <c r="AO66" i="16"/>
  <c r="AO30" i="16"/>
  <c r="AK30" i="1"/>
  <c r="AO25" i="1"/>
  <c r="AK66" i="1"/>
  <c r="AK57" i="1"/>
  <c r="AK48" i="1"/>
  <c r="AK75" i="1"/>
  <c r="AK39" i="1"/>
  <c r="AK75" i="15"/>
  <c r="AK66" i="15"/>
  <c r="AK57" i="15"/>
  <c r="O25" i="15"/>
  <c r="K39" i="15"/>
  <c r="K30" i="15"/>
  <c r="K48" i="15"/>
  <c r="AO25" i="15"/>
  <c r="AR15" i="7"/>
  <c r="N15" i="7"/>
  <c r="AO48" i="15" l="1"/>
  <c r="AO39" i="15"/>
  <c r="O57" i="15"/>
  <c r="O66" i="15"/>
  <c r="BA66" i="14"/>
  <c r="BA48" i="14"/>
  <c r="BA30" i="14"/>
  <c r="BA57" i="14"/>
  <c r="BA39" i="14"/>
  <c r="BE25" i="14"/>
  <c r="AG34" i="14" s="1"/>
  <c r="AK34" i="14" s="1"/>
  <c r="AO34" i="14" s="1"/>
  <c r="AS34" i="14" s="1"/>
  <c r="AW34" i="14" s="1"/>
  <c r="BA34" i="14" s="1"/>
  <c r="BE34" i="14" s="1"/>
  <c r="AG43" i="14" s="1"/>
  <c r="AK43" i="14" s="1"/>
  <c r="AO43" i="14" s="1"/>
  <c r="AS43" i="14" s="1"/>
  <c r="AW43" i="14" s="1"/>
  <c r="BA43" i="14" s="1"/>
  <c r="BE43" i="14" s="1"/>
  <c r="AG52" i="14" s="1"/>
  <c r="AK52" i="14" s="1"/>
  <c r="AO52" i="14" s="1"/>
  <c r="AS52" i="14" s="1"/>
  <c r="AW52" i="14" s="1"/>
  <c r="BA52" i="14" s="1"/>
  <c r="BE52" i="14" s="1"/>
  <c r="AG61" i="14" s="1"/>
  <c r="AK61" i="14" s="1"/>
  <c r="AO61" i="14" s="1"/>
  <c r="AS61" i="14" s="1"/>
  <c r="AW61" i="14" s="1"/>
  <c r="BA61" i="14" s="1"/>
  <c r="BE61" i="14" s="1"/>
  <c r="AG70" i="14" s="1"/>
  <c r="AK70" i="14" s="1"/>
  <c r="AO70" i="14" s="1"/>
  <c r="AS70" i="14" s="1"/>
  <c r="AW70" i="14" s="1"/>
  <c r="BA70" i="14" s="1"/>
  <c r="BE70" i="14" s="1"/>
  <c r="BA66" i="12"/>
  <c r="BA48" i="12"/>
  <c r="BA30" i="12"/>
  <c r="BA57" i="12"/>
  <c r="BE25" i="12"/>
  <c r="AG34" i="12" s="1"/>
  <c r="AK34" i="12" s="1"/>
  <c r="AO34" i="12" s="1"/>
  <c r="AS34" i="12" s="1"/>
  <c r="AW34" i="12" s="1"/>
  <c r="BA34" i="12" s="1"/>
  <c r="BE34" i="12" s="1"/>
  <c r="AG43" i="12" s="1"/>
  <c r="AK43" i="12" s="1"/>
  <c r="AO43" i="12" s="1"/>
  <c r="AS43" i="12" s="1"/>
  <c r="AW43" i="12" s="1"/>
  <c r="BA43" i="12" s="1"/>
  <c r="BE43" i="12" s="1"/>
  <c r="AG52" i="12" s="1"/>
  <c r="AK52" i="12" s="1"/>
  <c r="AO52" i="12" s="1"/>
  <c r="AS52" i="12" s="1"/>
  <c r="AW52" i="12" s="1"/>
  <c r="BA52" i="12" s="1"/>
  <c r="BE52" i="12" s="1"/>
  <c r="AG61" i="12" s="1"/>
  <c r="AK61" i="12" s="1"/>
  <c r="AO61" i="12" s="1"/>
  <c r="AS61" i="12" s="1"/>
  <c r="AW61" i="12" s="1"/>
  <c r="BA61" i="12" s="1"/>
  <c r="BE61" i="12" s="1"/>
  <c r="AG70" i="12" s="1"/>
  <c r="AK70" i="12" s="1"/>
  <c r="AO70" i="12" s="1"/>
  <c r="AS70" i="12" s="1"/>
  <c r="AW70" i="12" s="1"/>
  <c r="BA70" i="12" s="1"/>
  <c r="BE70" i="12" s="1"/>
  <c r="BA39" i="12"/>
  <c r="W66" i="14"/>
  <c r="W48" i="14"/>
  <c r="W30" i="14"/>
  <c r="W57" i="14"/>
  <c r="W39" i="14"/>
  <c r="AA25" i="14"/>
  <c r="C34" i="14" s="1"/>
  <c r="G34" i="14" s="1"/>
  <c r="K34" i="14" s="1"/>
  <c r="O34" i="14" s="1"/>
  <c r="S34" i="14" s="1"/>
  <c r="W34" i="14" s="1"/>
  <c r="AA34" i="14" s="1"/>
  <c r="C43" i="14" s="1"/>
  <c r="G43" i="14" s="1"/>
  <c r="K43" i="14" s="1"/>
  <c r="O43" i="14" s="1"/>
  <c r="S43" i="14" s="1"/>
  <c r="W43" i="14" s="1"/>
  <c r="AA43" i="14" s="1"/>
  <c r="C52" i="14" s="1"/>
  <c r="G52" i="14" s="1"/>
  <c r="K52" i="14" s="1"/>
  <c r="O52" i="14" s="1"/>
  <c r="S52" i="14" s="1"/>
  <c r="W52" i="14" s="1"/>
  <c r="AA52" i="14" s="1"/>
  <c r="C61" i="14" s="1"/>
  <c r="G61" i="14" s="1"/>
  <c r="K61" i="14" s="1"/>
  <c r="O61" i="14" s="1"/>
  <c r="S61" i="14" s="1"/>
  <c r="W61" i="14" s="1"/>
  <c r="AA61" i="14" s="1"/>
  <c r="C70" i="14" s="1"/>
  <c r="G70" i="14" s="1"/>
  <c r="K70" i="14" s="1"/>
  <c r="O70" i="14" s="1"/>
  <c r="S70" i="14" s="1"/>
  <c r="W70" i="14" s="1"/>
  <c r="AA70" i="14" s="1"/>
  <c r="W66" i="12"/>
  <c r="W48" i="12"/>
  <c r="W30" i="12"/>
  <c r="W39" i="12"/>
  <c r="W57" i="12"/>
  <c r="AA25" i="12"/>
  <c r="C34" i="12" s="1"/>
  <c r="G34" i="12" s="1"/>
  <c r="K34" i="12" s="1"/>
  <c r="O34" i="12" s="1"/>
  <c r="S34" i="12" s="1"/>
  <c r="W34" i="12" s="1"/>
  <c r="AA34" i="12" s="1"/>
  <c r="C43" i="12" s="1"/>
  <c r="G43" i="12" s="1"/>
  <c r="K43" i="12" s="1"/>
  <c r="O43" i="12" s="1"/>
  <c r="S43" i="12" s="1"/>
  <c r="W43" i="12" s="1"/>
  <c r="AA43" i="12" s="1"/>
  <c r="C52" i="12" s="1"/>
  <c r="G52" i="12" s="1"/>
  <c r="K52" i="12" s="1"/>
  <c r="O52" i="12" s="1"/>
  <c r="S52" i="12" s="1"/>
  <c r="W52" i="12" s="1"/>
  <c r="AA52" i="12" s="1"/>
  <c r="C61" i="12" s="1"/>
  <c r="G61" i="12" s="1"/>
  <c r="K61" i="12" s="1"/>
  <c r="O61" i="12" s="1"/>
  <c r="S61" i="12" s="1"/>
  <c r="W61" i="12" s="1"/>
  <c r="AA61" i="12" s="1"/>
  <c r="C70" i="12" s="1"/>
  <c r="G70" i="12" s="1"/>
  <c r="K70" i="12" s="1"/>
  <c r="O70" i="12" s="1"/>
  <c r="S70" i="12" s="1"/>
  <c r="W70" i="12" s="1"/>
  <c r="AA70" i="12" s="1"/>
  <c r="G30" i="7"/>
  <c r="K25" i="7"/>
  <c r="G48" i="7"/>
  <c r="G75" i="7"/>
  <c r="G39" i="7"/>
  <c r="G66" i="7"/>
  <c r="G57" i="7"/>
  <c r="AW25" i="16"/>
  <c r="AS39" i="16"/>
  <c r="AS48" i="16"/>
  <c r="AS57" i="16"/>
  <c r="AS66" i="16"/>
  <c r="AS30" i="16"/>
  <c r="AO25" i="7"/>
  <c r="AK75" i="7"/>
  <c r="AK39" i="7"/>
  <c r="AK48" i="7"/>
  <c r="AK57" i="7"/>
  <c r="AK66" i="7"/>
  <c r="AK30" i="7"/>
  <c r="S25" i="16"/>
  <c r="O39" i="16"/>
  <c r="O66" i="16"/>
  <c r="O30" i="16"/>
  <c r="O57" i="16"/>
  <c r="O48" i="16"/>
  <c r="AO66" i="15"/>
  <c r="AO57" i="15"/>
  <c r="S25" i="15"/>
  <c r="O30" i="15"/>
  <c r="O39" i="15"/>
  <c r="O48" i="15"/>
  <c r="AS25" i="1"/>
  <c r="AO30" i="1"/>
  <c r="AO57" i="1"/>
  <c r="AO48" i="1"/>
  <c r="AO39" i="1"/>
  <c r="AO66" i="1"/>
  <c r="AS25" i="15"/>
  <c r="B52" i="5"/>
  <c r="B51" i="5"/>
  <c r="B50" i="5"/>
  <c r="B49" i="5"/>
  <c r="B48" i="5"/>
  <c r="B47" i="5"/>
  <c r="B46" i="5"/>
  <c r="B45" i="5"/>
  <c r="B44" i="5"/>
  <c r="B43" i="5"/>
  <c r="B42" i="5"/>
  <c r="B41" i="5"/>
  <c r="B40" i="5"/>
  <c r="B39" i="5"/>
  <c r="B38" i="5"/>
  <c r="B37" i="5"/>
  <c r="B36" i="5"/>
  <c r="B35" i="5"/>
  <c r="B30" i="5"/>
  <c r="B34" i="5"/>
  <c r="B33" i="5"/>
  <c r="B31" i="5"/>
  <c r="B29" i="5"/>
  <c r="B28" i="5"/>
  <c r="B27" i="5"/>
  <c r="B26" i="5"/>
  <c r="B25" i="5"/>
  <c r="B24" i="5"/>
  <c r="B23" i="5"/>
  <c r="B22" i="5"/>
  <c r="B21" i="5"/>
  <c r="B20" i="5"/>
  <c r="B19" i="5"/>
  <c r="B18" i="5"/>
  <c r="B17" i="5"/>
  <c r="B16" i="5"/>
  <c r="B15" i="5"/>
  <c r="B14" i="5"/>
  <c r="B13" i="5"/>
  <c r="B11" i="5"/>
  <c r="B10" i="5"/>
  <c r="B9" i="5"/>
  <c r="B8" i="5"/>
  <c r="B7" i="5"/>
  <c r="B6" i="5"/>
  <c r="B5" i="5"/>
  <c r="B4" i="5"/>
  <c r="B3" i="5"/>
  <c r="B2" i="5"/>
  <c r="AS30" i="15" l="1"/>
  <c r="AS39" i="15"/>
  <c r="AS48" i="15"/>
  <c r="S57" i="15"/>
  <c r="S66" i="15"/>
  <c r="AS25" i="7"/>
  <c r="AO66" i="7"/>
  <c r="AO48" i="7"/>
  <c r="AO57" i="7"/>
  <c r="AO30" i="7"/>
  <c r="AO39" i="7"/>
  <c r="BA25" i="16"/>
  <c r="AW66" i="16"/>
  <c r="AW48" i="16"/>
  <c r="AW57" i="16"/>
  <c r="AW30" i="16"/>
  <c r="AW39" i="16"/>
  <c r="O25" i="7"/>
  <c r="K30" i="7"/>
  <c r="K66" i="7"/>
  <c r="K57" i="7"/>
  <c r="K48" i="7"/>
  <c r="K39" i="7"/>
  <c r="W25" i="16"/>
  <c r="S30" i="16"/>
  <c r="S66" i="16"/>
  <c r="S57" i="16"/>
  <c r="S48" i="16"/>
  <c r="S39" i="16"/>
  <c r="AS30" i="1"/>
  <c r="AW25" i="1"/>
  <c r="AS48" i="1"/>
  <c r="AS39" i="1"/>
  <c r="AS66" i="1"/>
  <c r="AS57" i="1"/>
  <c r="W25" i="15"/>
  <c r="S48" i="15"/>
  <c r="S39" i="15"/>
  <c r="S30" i="15"/>
  <c r="AS57" i="15"/>
  <c r="AS66" i="15"/>
  <c r="AW25" i="15"/>
  <c r="C25" i="1"/>
  <c r="G25" i="1" s="1"/>
  <c r="AW30" i="15" l="1"/>
  <c r="AW39" i="15"/>
  <c r="AW48" i="15"/>
  <c r="W66" i="15"/>
  <c r="W57" i="15"/>
  <c r="W57" i="16"/>
  <c r="W39" i="16"/>
  <c r="AA25" i="16"/>
  <c r="C34" i="16" s="1"/>
  <c r="G34" i="16" s="1"/>
  <c r="K34" i="16" s="1"/>
  <c r="O34" i="16" s="1"/>
  <c r="S34" i="16" s="1"/>
  <c r="W34" i="16" s="1"/>
  <c r="AA34" i="16" s="1"/>
  <c r="C43" i="16" s="1"/>
  <c r="G43" i="16" s="1"/>
  <c r="K43" i="16" s="1"/>
  <c r="O43" i="16" s="1"/>
  <c r="S43" i="16" s="1"/>
  <c r="W43" i="16" s="1"/>
  <c r="AA43" i="16" s="1"/>
  <c r="C52" i="16" s="1"/>
  <c r="G52" i="16" s="1"/>
  <c r="K52" i="16" s="1"/>
  <c r="O52" i="16" s="1"/>
  <c r="S52" i="16" s="1"/>
  <c r="W52" i="16" s="1"/>
  <c r="AA52" i="16" s="1"/>
  <c r="C61" i="16" s="1"/>
  <c r="G61" i="16" s="1"/>
  <c r="K61" i="16" s="1"/>
  <c r="O61" i="16" s="1"/>
  <c r="S61" i="16" s="1"/>
  <c r="W61" i="16" s="1"/>
  <c r="AA61" i="16" s="1"/>
  <c r="C70" i="16" s="1"/>
  <c r="G70" i="16" s="1"/>
  <c r="K70" i="16" s="1"/>
  <c r="O70" i="16" s="1"/>
  <c r="S70" i="16" s="1"/>
  <c r="W70" i="16" s="1"/>
  <c r="AA70" i="16" s="1"/>
  <c r="W66" i="16"/>
  <c r="W48" i="16"/>
  <c r="W30" i="16"/>
  <c r="O39" i="7"/>
  <c r="O66" i="7"/>
  <c r="O48" i="7"/>
  <c r="O30" i="7"/>
  <c r="O57" i="7"/>
  <c r="S25" i="7"/>
  <c r="BA57" i="16"/>
  <c r="BA39" i="16"/>
  <c r="BE25" i="16"/>
  <c r="AG34" i="16" s="1"/>
  <c r="AK34" i="16" s="1"/>
  <c r="AO34" i="16" s="1"/>
  <c r="AS34" i="16" s="1"/>
  <c r="AW34" i="16" s="1"/>
  <c r="BA34" i="16" s="1"/>
  <c r="BE34" i="16" s="1"/>
  <c r="AG43" i="16" s="1"/>
  <c r="AK43" i="16" s="1"/>
  <c r="AO43" i="16" s="1"/>
  <c r="AS43" i="16" s="1"/>
  <c r="AW43" i="16" s="1"/>
  <c r="BA43" i="16" s="1"/>
  <c r="BE43" i="16" s="1"/>
  <c r="AG52" i="16" s="1"/>
  <c r="AK52" i="16" s="1"/>
  <c r="AO52" i="16" s="1"/>
  <c r="AS52" i="16" s="1"/>
  <c r="AW52" i="16" s="1"/>
  <c r="BA52" i="16" s="1"/>
  <c r="BE52" i="16" s="1"/>
  <c r="AG61" i="16" s="1"/>
  <c r="AK61" i="16" s="1"/>
  <c r="AO61" i="16" s="1"/>
  <c r="AS61" i="16" s="1"/>
  <c r="AW61" i="16" s="1"/>
  <c r="BA61" i="16" s="1"/>
  <c r="BE61" i="16" s="1"/>
  <c r="AG70" i="16" s="1"/>
  <c r="AK70" i="16" s="1"/>
  <c r="AO70" i="16" s="1"/>
  <c r="AS70" i="16" s="1"/>
  <c r="AW70" i="16" s="1"/>
  <c r="BA70" i="16" s="1"/>
  <c r="BE70" i="16" s="1"/>
  <c r="BA66" i="16"/>
  <c r="BA48" i="16"/>
  <c r="BA30" i="16"/>
  <c r="AS57" i="7"/>
  <c r="AS39" i="7"/>
  <c r="AW25" i="7"/>
  <c r="AS66" i="7"/>
  <c r="AS48" i="7"/>
  <c r="AS30" i="7"/>
  <c r="AW66" i="15"/>
  <c r="AW57" i="15"/>
  <c r="AW30" i="1"/>
  <c r="BA25" i="1"/>
  <c r="AW39" i="1"/>
  <c r="AW66" i="1"/>
  <c r="AW57" i="1"/>
  <c r="AW48" i="1"/>
  <c r="G30" i="1"/>
  <c r="G48" i="1"/>
  <c r="G75" i="1"/>
  <c r="G39" i="1"/>
  <c r="G66" i="1"/>
  <c r="G57" i="1"/>
  <c r="W39" i="15"/>
  <c r="W30" i="15"/>
  <c r="W48" i="15"/>
  <c r="BA25" i="15"/>
  <c r="AA25" i="15"/>
  <c r="K25" i="1"/>
  <c r="AA48" i="15" l="1"/>
  <c r="AA66" i="15"/>
  <c r="AA57" i="15"/>
  <c r="BA30" i="15"/>
  <c r="BA48" i="15"/>
  <c r="BA39" i="15"/>
  <c r="W25" i="7"/>
  <c r="S57" i="7"/>
  <c r="S39" i="7"/>
  <c r="S66" i="7"/>
  <c r="S48" i="7"/>
  <c r="S30" i="7"/>
  <c r="BA25" i="7"/>
  <c r="AW57" i="7"/>
  <c r="AW39" i="7"/>
  <c r="AW66" i="7"/>
  <c r="AW48" i="7"/>
  <c r="AW30" i="7"/>
  <c r="K30" i="1"/>
  <c r="K39" i="1"/>
  <c r="K66" i="1"/>
  <c r="K57" i="1"/>
  <c r="K48" i="1"/>
  <c r="BA66" i="15"/>
  <c r="BA57" i="15"/>
  <c r="O25" i="1"/>
  <c r="BA66" i="1"/>
  <c r="BA30" i="1"/>
  <c r="BA57" i="1"/>
  <c r="BA48" i="1"/>
  <c r="BA39" i="1"/>
  <c r="C34" i="15"/>
  <c r="BE25" i="15"/>
  <c r="BE30" i="15" l="1"/>
  <c r="BE48" i="15"/>
  <c r="BE39" i="15"/>
  <c r="BA57" i="7"/>
  <c r="BA39" i="7"/>
  <c r="BE25" i="7"/>
  <c r="AG34" i="7" s="1"/>
  <c r="AK34" i="7" s="1"/>
  <c r="AO34" i="7" s="1"/>
  <c r="AS34" i="7" s="1"/>
  <c r="AW34" i="7" s="1"/>
  <c r="BA34" i="7" s="1"/>
  <c r="BE34" i="7" s="1"/>
  <c r="AG43" i="7" s="1"/>
  <c r="AK43" i="7" s="1"/>
  <c r="AO43" i="7" s="1"/>
  <c r="AS43" i="7" s="1"/>
  <c r="AW43" i="7" s="1"/>
  <c r="BA43" i="7" s="1"/>
  <c r="BE43" i="7" s="1"/>
  <c r="AG52" i="7" s="1"/>
  <c r="AK52" i="7" s="1"/>
  <c r="AO52" i="7" s="1"/>
  <c r="AS52" i="7" s="1"/>
  <c r="AW52" i="7" s="1"/>
  <c r="BA52" i="7" s="1"/>
  <c r="BE52" i="7" s="1"/>
  <c r="AG61" i="7" s="1"/>
  <c r="AK61" i="7" s="1"/>
  <c r="AO61" i="7" s="1"/>
  <c r="AS61" i="7" s="1"/>
  <c r="AW61" i="7" s="1"/>
  <c r="BA61" i="7" s="1"/>
  <c r="BE61" i="7" s="1"/>
  <c r="AG70" i="7" s="1"/>
  <c r="AK70" i="7" s="1"/>
  <c r="AO70" i="7" s="1"/>
  <c r="AS70" i="7" s="1"/>
  <c r="AW70" i="7" s="1"/>
  <c r="BA70" i="7" s="1"/>
  <c r="BE70" i="7" s="1"/>
  <c r="BA66" i="7"/>
  <c r="BA48" i="7"/>
  <c r="BA30" i="7"/>
  <c r="W57" i="7"/>
  <c r="W39" i="7"/>
  <c r="AA25" i="7"/>
  <c r="C34" i="7" s="1"/>
  <c r="G34" i="7" s="1"/>
  <c r="K34" i="7" s="1"/>
  <c r="O34" i="7" s="1"/>
  <c r="S34" i="7" s="1"/>
  <c r="W34" i="7" s="1"/>
  <c r="AA34" i="7" s="1"/>
  <c r="C43" i="7" s="1"/>
  <c r="G43" i="7" s="1"/>
  <c r="K43" i="7" s="1"/>
  <c r="O43" i="7" s="1"/>
  <c r="S43" i="7" s="1"/>
  <c r="W43" i="7" s="1"/>
  <c r="AA43" i="7" s="1"/>
  <c r="C52" i="7" s="1"/>
  <c r="G52" i="7" s="1"/>
  <c r="K52" i="7" s="1"/>
  <c r="O52" i="7" s="1"/>
  <c r="S52" i="7" s="1"/>
  <c r="W52" i="7" s="1"/>
  <c r="AA52" i="7" s="1"/>
  <c r="C61" i="7" s="1"/>
  <c r="G61" i="7" s="1"/>
  <c r="K61" i="7" s="1"/>
  <c r="O61" i="7" s="1"/>
  <c r="S61" i="7" s="1"/>
  <c r="W61" i="7" s="1"/>
  <c r="AA61" i="7" s="1"/>
  <c r="C70" i="7" s="1"/>
  <c r="G70" i="7" s="1"/>
  <c r="K70" i="7" s="1"/>
  <c r="O70" i="7" s="1"/>
  <c r="S70" i="7" s="1"/>
  <c r="W70" i="7" s="1"/>
  <c r="AA70" i="7" s="1"/>
  <c r="W66" i="7"/>
  <c r="W48" i="7"/>
  <c r="W30" i="7"/>
  <c r="O66" i="1"/>
  <c r="O30" i="1"/>
  <c r="O57" i="1"/>
  <c r="O48" i="1"/>
  <c r="O39" i="1"/>
  <c r="S25" i="1"/>
  <c r="G34" i="15"/>
  <c r="K34" i="15" s="1"/>
  <c r="O34" i="15" s="1"/>
  <c r="S34" i="15" s="1"/>
  <c r="W34" i="15" s="1"/>
  <c r="AA34" i="15" s="1"/>
  <c r="C43" i="15" s="1"/>
  <c r="AG34" i="15"/>
  <c r="W25" i="1"/>
  <c r="AK34" i="15" l="1"/>
  <c r="AK39" i="15" s="1"/>
  <c r="AG39" i="15"/>
  <c r="W48" i="1"/>
  <c r="W39" i="1"/>
  <c r="W66" i="1"/>
  <c r="W30" i="1"/>
  <c r="W57" i="1"/>
  <c r="S57" i="1"/>
  <c r="S48" i="1"/>
  <c r="S39" i="1"/>
  <c r="S66" i="1"/>
  <c r="S30" i="1"/>
  <c r="AO34" i="15"/>
  <c r="AS34" i="15" s="1"/>
  <c r="AW34" i="15" s="1"/>
  <c r="BA34" i="15" s="1"/>
  <c r="BE34" i="15" s="1"/>
  <c r="AG43" i="15" s="1"/>
  <c r="AK43" i="15" s="1"/>
  <c r="AO43" i="15" s="1"/>
  <c r="AS43" i="15" s="1"/>
  <c r="AW43" i="15" s="1"/>
  <c r="BA43" i="15" s="1"/>
  <c r="BE43" i="15" s="1"/>
  <c r="AG52" i="15" s="1"/>
  <c r="G43" i="15"/>
  <c r="K43" i="15" s="1"/>
  <c r="O43" i="15" s="1"/>
  <c r="S43" i="15" s="1"/>
  <c r="W43" i="15" s="1"/>
  <c r="AA43" i="15" s="1"/>
  <c r="BE25" i="1"/>
  <c r="AG34" i="1" s="1"/>
  <c r="AK34" i="1" s="1"/>
  <c r="AO34" i="1" s="1"/>
  <c r="AS34" i="1" s="1"/>
  <c r="AW34" i="1" s="1"/>
  <c r="BA34" i="1" s="1"/>
  <c r="AA25" i="1"/>
  <c r="C34" i="1" s="1"/>
  <c r="C52" i="15" l="1"/>
  <c r="D2" i="17"/>
  <c r="AK52" i="15"/>
  <c r="AO52" i="15" s="1"/>
  <c r="AS52" i="15" s="1"/>
  <c r="AW52" i="15" s="1"/>
  <c r="BA52" i="15" s="1"/>
  <c r="BE52" i="15" s="1"/>
  <c r="AG61" i="15" s="1"/>
  <c r="AK61" i="15" s="1"/>
  <c r="AO61" i="15" s="1"/>
  <c r="AS61" i="15" s="1"/>
  <c r="AW61" i="15" s="1"/>
  <c r="BA61" i="15" s="1"/>
  <c r="BE61" i="15" s="1"/>
  <c r="AG70" i="15" s="1"/>
  <c r="F5" i="17"/>
  <c r="G52" i="15"/>
  <c r="K52" i="15" s="1"/>
  <c r="O52" i="15" s="1"/>
  <c r="S52" i="15" s="1"/>
  <c r="W52" i="15" s="1"/>
  <c r="AA52" i="15" s="1"/>
  <c r="C61" i="15" s="1"/>
  <c r="G61" i="15" s="1"/>
  <c r="BE34" i="1"/>
  <c r="AG43" i="1" s="1"/>
  <c r="AK43" i="1" s="1"/>
  <c r="AO43" i="1" s="1"/>
  <c r="AS43" i="1" s="1"/>
  <c r="AW43" i="1" s="1"/>
  <c r="BA43" i="1" s="1"/>
  <c r="G34" i="1"/>
  <c r="K34" i="1" s="1"/>
  <c r="O34" i="1" s="1"/>
  <c r="S34" i="1" s="1"/>
  <c r="W34" i="1" s="1"/>
  <c r="AA34" i="1" s="1"/>
  <c r="C43" i="1" s="1"/>
  <c r="G43" i="1" s="1"/>
  <c r="K43" i="1" s="1"/>
  <c r="O43" i="1" s="1"/>
  <c r="S43" i="1" s="1"/>
  <c r="W43" i="1" s="1"/>
  <c r="AA43" i="1" s="1"/>
  <c r="C52" i="1" s="1"/>
  <c r="G52" i="1" s="1"/>
  <c r="K52" i="1" s="1"/>
  <c r="O52" i="1" s="1"/>
  <c r="S52" i="1" s="1"/>
  <c r="W52" i="1" s="1"/>
  <c r="AA52" i="1" s="1"/>
  <c r="C61" i="1" s="1"/>
  <c r="G61" i="1" s="1"/>
  <c r="K61" i="1" s="1"/>
  <c r="O61" i="1" s="1"/>
  <c r="AK70" i="15" l="1"/>
  <c r="AO70" i="15" s="1"/>
  <c r="AS70" i="15" s="1"/>
  <c r="AW70" i="15" s="1"/>
  <c r="BA70" i="15" s="1"/>
  <c r="BE70" i="15" s="1"/>
  <c r="K61" i="15"/>
  <c r="BE43" i="1"/>
  <c r="AG52" i="1" s="1"/>
  <c r="AK52" i="1" s="1"/>
  <c r="AO52" i="1" s="1"/>
  <c r="AS52" i="1" s="1"/>
  <c r="AW52" i="1" s="1"/>
  <c r="BA52" i="1" s="1"/>
  <c r="S61" i="1"/>
  <c r="W61" i="1" s="1"/>
  <c r="AA61" i="1" s="1"/>
  <c r="C70" i="1" s="1"/>
  <c r="G70" i="1" s="1"/>
  <c r="O61" i="15" l="1"/>
  <c r="BE52" i="1"/>
  <c r="AG61" i="1" s="1"/>
  <c r="AK61" i="1" s="1"/>
  <c r="AO61" i="1" s="1"/>
  <c r="AS61" i="1" s="1"/>
  <c r="AW61" i="1" s="1"/>
  <c r="BA61" i="1" s="1"/>
  <c r="K70" i="1"/>
  <c r="O70" i="1" s="1"/>
  <c r="S70" i="1" s="1"/>
  <c r="W70" i="1" s="1"/>
  <c r="AA70" i="1" s="1"/>
  <c r="S61" i="15" l="1"/>
  <c r="BE61" i="1"/>
  <c r="AG70" i="1" s="1"/>
  <c r="AK70" i="1" s="1"/>
  <c r="AO70" i="1" s="1"/>
  <c r="AS70" i="1" s="1"/>
  <c r="AW70" i="1" s="1"/>
  <c r="BA70" i="1" s="1"/>
  <c r="W61" i="15" l="1"/>
  <c r="BE70" i="1"/>
  <c r="AA61" i="15" l="1"/>
  <c r="C70" i="15" s="1"/>
  <c r="G7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100-000001000000}">
      <text>
        <r>
          <rPr>
            <sz val="9"/>
            <color indexed="81"/>
            <rFont val="MS P ゴシック"/>
            <family val="3"/>
            <charset val="128"/>
          </rPr>
          <t>自動で表示
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200-000001000000}">
      <text>
        <r>
          <rPr>
            <sz val="9"/>
            <color indexed="81"/>
            <rFont val="MS P ゴシック"/>
            <family val="3"/>
            <charset val="128"/>
          </rPr>
          <t>自動で表示
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300-000001000000}">
      <text>
        <r>
          <rPr>
            <sz val="9"/>
            <color indexed="81"/>
            <rFont val="MS P ゴシック"/>
            <family val="3"/>
            <charset val="128"/>
          </rPr>
          <t>自動で表示
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400-000001000000}">
      <text>
        <r>
          <rPr>
            <sz val="9"/>
            <color indexed="81"/>
            <rFont val="MS P ゴシック"/>
            <family val="3"/>
            <charset val="128"/>
          </rPr>
          <t>自動で表示
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500-000001000000}">
      <text>
        <r>
          <rPr>
            <sz val="9"/>
            <color indexed="81"/>
            <rFont val="MS P ゴシック"/>
            <family val="3"/>
            <charset val="128"/>
          </rPr>
          <t>自動で表示
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600-000001000000}">
      <text>
        <r>
          <rPr>
            <sz val="9"/>
            <color indexed="81"/>
            <rFont val="MS P ゴシック"/>
            <family val="3"/>
            <charset val="128"/>
          </rPr>
          <t>自動で表示
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A00-000001000000}">
      <text>
        <r>
          <rPr>
            <b/>
            <sz val="9"/>
            <color indexed="81"/>
            <rFont val="MS P ゴシック"/>
            <family val="3"/>
            <charset val="128"/>
          </rPr>
          <t>月・火</t>
        </r>
      </text>
    </comment>
    <comment ref="F1" authorId="0" shapeId="0" xr:uid="{00000000-0006-0000-0A00-000002000000}">
      <text>
        <r>
          <rPr>
            <b/>
            <sz val="9"/>
            <color indexed="81"/>
            <rFont val="MS P ゴシック"/>
            <family val="3"/>
            <charset val="128"/>
          </rPr>
          <t>木・金</t>
        </r>
      </text>
    </comment>
    <comment ref="L1" authorId="0" shapeId="0" xr:uid="{00000000-0006-0000-0A00-000003000000}">
      <text>
        <r>
          <rPr>
            <b/>
            <sz val="9"/>
            <color indexed="81"/>
            <rFont val="MS P ゴシック"/>
            <family val="3"/>
            <charset val="128"/>
          </rPr>
          <t>1回目</t>
        </r>
      </text>
    </comment>
    <comment ref="M1" authorId="0" shapeId="0" xr:uid="{00000000-0006-0000-0A00-000004000000}">
      <text>
        <r>
          <rPr>
            <b/>
            <sz val="9"/>
            <color indexed="81"/>
            <rFont val="MS P ゴシック"/>
            <family val="3"/>
            <charset val="128"/>
          </rPr>
          <t>2回目</t>
        </r>
      </text>
    </comment>
  </commentList>
</comments>
</file>

<file path=xl/sharedStrings.xml><?xml version="1.0" encoding="utf-8"?>
<sst xmlns="http://schemas.openxmlformats.org/spreadsheetml/2006/main" count="11358" uniqueCount="463">
  <si>
    <t>月</t>
  </si>
  <si>
    <t>火</t>
  </si>
  <si>
    <t>水</t>
  </si>
  <si>
    <t>木</t>
  </si>
  <si>
    <t>金</t>
  </si>
  <si>
    <t>土</t>
  </si>
  <si>
    <t>月</t>
    <rPh sb="0" eb="1">
      <t>ガツ</t>
    </rPh>
    <phoneticPr fontId="1"/>
  </si>
  <si>
    <t>日</t>
    <rPh sb="0" eb="1">
      <t>ニチ</t>
    </rPh>
    <phoneticPr fontId="1"/>
  </si>
  <si>
    <t>お住いの町名：</t>
    <rPh sb="1" eb="2">
      <t>スマ</t>
    </rPh>
    <rPh sb="4" eb="6">
      <t>チョウメイ</t>
    </rPh>
    <phoneticPr fontId="1"/>
  </si>
  <si>
    <t>赤大路町</t>
  </si>
  <si>
    <t>芥川町一丁目</t>
  </si>
  <si>
    <t>芥川町二丁目</t>
  </si>
  <si>
    <t>芥川町三丁目</t>
  </si>
  <si>
    <t>芥川町四丁目</t>
  </si>
  <si>
    <t>明田町</t>
  </si>
  <si>
    <t>明野町</t>
  </si>
  <si>
    <t>朝日町</t>
  </si>
  <si>
    <t>阿武野一丁目</t>
  </si>
  <si>
    <t>阿武野二丁目</t>
  </si>
  <si>
    <t>天川町</t>
  </si>
  <si>
    <t>天川新町</t>
  </si>
  <si>
    <t>安満磐手町</t>
  </si>
  <si>
    <t>安満北の町</t>
  </si>
  <si>
    <t>安満中の町</t>
  </si>
  <si>
    <t>安満西の町</t>
  </si>
  <si>
    <t>安満東の町</t>
  </si>
  <si>
    <t>安満御所の町</t>
  </si>
  <si>
    <t>安満新町</t>
  </si>
  <si>
    <t>安岡寺町一丁目</t>
  </si>
  <si>
    <t>安岡寺町二丁目</t>
  </si>
  <si>
    <t>安岡寺町三丁目</t>
  </si>
  <si>
    <t>安岡寺町四丁目</t>
  </si>
  <si>
    <t>安岡寺町五丁目</t>
  </si>
  <si>
    <t>安岡寺町六丁目</t>
  </si>
  <si>
    <t>井尻一丁目</t>
  </si>
  <si>
    <t>井尻二丁目</t>
  </si>
  <si>
    <t>今城町</t>
  </si>
  <si>
    <t>美しが丘一丁目</t>
  </si>
  <si>
    <t>美しが丘二丁目</t>
  </si>
  <si>
    <t>浦堂一丁目</t>
  </si>
  <si>
    <t>浦堂二丁目</t>
  </si>
  <si>
    <t>浦堂三丁目</t>
  </si>
  <si>
    <t>浦堂本町（パークシティーを除く）</t>
  </si>
  <si>
    <t>浦堂本町（パークシティー）45～48番</t>
  </si>
  <si>
    <t>永楽町</t>
  </si>
  <si>
    <t>大冠町一丁目</t>
  </si>
  <si>
    <t>大冠町二丁目</t>
  </si>
  <si>
    <t>大冠町三丁目</t>
  </si>
  <si>
    <t>大塚町一丁目</t>
  </si>
  <si>
    <t>大塚町二丁目</t>
  </si>
  <si>
    <t>大塚町三丁目</t>
  </si>
  <si>
    <t>大塚町四丁目</t>
  </si>
  <si>
    <t>大塚町五丁目</t>
  </si>
  <si>
    <t>大手町</t>
  </si>
  <si>
    <t>大畑町（摂津マンションを除く）</t>
  </si>
  <si>
    <t>大畑町（摂津マンション）</t>
  </si>
  <si>
    <t>岡本町</t>
  </si>
  <si>
    <t>奥天神町一丁目</t>
  </si>
  <si>
    <t>奥天神町二丁目</t>
  </si>
  <si>
    <t>奥天神町三丁目</t>
  </si>
  <si>
    <t>樫田全域</t>
  </si>
  <si>
    <t>梶原一丁目</t>
  </si>
  <si>
    <t>梶原二丁目</t>
  </si>
  <si>
    <t>梶原三丁目</t>
  </si>
  <si>
    <t>梶原四丁目</t>
  </si>
  <si>
    <t>梶原五丁目</t>
  </si>
  <si>
    <t>梶原六丁目</t>
  </si>
  <si>
    <t>梶原中村町</t>
  </si>
  <si>
    <t>春日町</t>
  </si>
  <si>
    <t>上田辺町</t>
  </si>
  <si>
    <t>上土室一丁目</t>
  </si>
  <si>
    <t>上土室二丁目</t>
  </si>
  <si>
    <t>上土室三丁目</t>
  </si>
  <si>
    <t>上土室四丁目</t>
  </si>
  <si>
    <t>上土室五丁目</t>
  </si>
  <si>
    <t>上土室六丁目</t>
  </si>
  <si>
    <t>上本町</t>
  </si>
  <si>
    <t>唐崎</t>
  </si>
  <si>
    <t>唐崎北一丁目</t>
  </si>
  <si>
    <t>唐崎北二丁目</t>
  </si>
  <si>
    <t>唐崎北三丁目</t>
  </si>
  <si>
    <t>唐崎中一丁目</t>
  </si>
  <si>
    <t>唐崎中二丁目</t>
  </si>
  <si>
    <t>唐崎中三丁目</t>
  </si>
  <si>
    <t>唐崎中四丁目</t>
  </si>
  <si>
    <t>唐崎西一丁目</t>
  </si>
  <si>
    <t>唐崎西二丁目</t>
  </si>
  <si>
    <t>唐崎南一丁目</t>
  </si>
  <si>
    <t>唐崎南二丁目</t>
  </si>
  <si>
    <t>唐崎南三丁目</t>
  </si>
  <si>
    <t>川久保</t>
  </si>
  <si>
    <t>川添一丁目</t>
  </si>
  <si>
    <t>川添二丁目</t>
  </si>
  <si>
    <t>川西町一丁目</t>
  </si>
  <si>
    <t>川西町二丁目</t>
  </si>
  <si>
    <t>川西町三丁目</t>
  </si>
  <si>
    <t>上牧町一丁目</t>
  </si>
  <si>
    <t>上牧町二丁目</t>
  </si>
  <si>
    <t>上牧町三丁目</t>
  </si>
  <si>
    <t>上牧町四丁目</t>
  </si>
  <si>
    <t>上牧町五丁目</t>
  </si>
  <si>
    <t>上牧北駅前町</t>
  </si>
  <si>
    <t>上牧南駅前町</t>
  </si>
  <si>
    <t>上牧山手町</t>
  </si>
  <si>
    <t>花林苑</t>
  </si>
  <si>
    <t>北大樋町</t>
  </si>
  <si>
    <t>北昭和台町</t>
  </si>
  <si>
    <t>北園町</t>
  </si>
  <si>
    <t>北柳川町</t>
  </si>
  <si>
    <t>京口町</t>
  </si>
  <si>
    <t>郡家新町</t>
  </si>
  <si>
    <t>郡家本町</t>
  </si>
  <si>
    <t>高西町</t>
  </si>
  <si>
    <t>神内一丁目</t>
  </si>
  <si>
    <t>神内二丁目</t>
  </si>
  <si>
    <t>黄金の里一丁目</t>
  </si>
  <si>
    <t>古曽部町一丁目</t>
  </si>
  <si>
    <t>古曽部町二丁目</t>
  </si>
  <si>
    <t>古曽部町三丁目</t>
  </si>
  <si>
    <t>古曽部町四丁目</t>
  </si>
  <si>
    <t>古曽部町五丁目</t>
  </si>
  <si>
    <t>寿町一丁目</t>
  </si>
  <si>
    <t>寿町二丁目</t>
  </si>
  <si>
    <t>寿町三丁目</t>
  </si>
  <si>
    <t>五領町</t>
  </si>
  <si>
    <t>紺屋町</t>
  </si>
  <si>
    <t>西面北一丁目</t>
  </si>
  <si>
    <t>西面北二丁目</t>
  </si>
  <si>
    <t>西面中一丁目</t>
  </si>
  <si>
    <t>西面中二丁目</t>
  </si>
  <si>
    <t>西面南一丁目</t>
  </si>
  <si>
    <t>西面南二丁目</t>
  </si>
  <si>
    <t>西面南三丁目</t>
  </si>
  <si>
    <t>西面南四丁目</t>
  </si>
  <si>
    <t>幸町</t>
  </si>
  <si>
    <t>栄町一丁目</t>
  </si>
  <si>
    <t>栄町二丁目</t>
  </si>
  <si>
    <t>栄町三丁目</t>
  </si>
  <si>
    <t>栄町四丁目</t>
  </si>
  <si>
    <t>桜町</t>
  </si>
  <si>
    <t>桜ケ丘北町</t>
  </si>
  <si>
    <t>桜ケ丘南町</t>
  </si>
  <si>
    <t>沢良木町</t>
  </si>
  <si>
    <t>三箇牧一丁目</t>
  </si>
  <si>
    <t>三箇牧二丁目</t>
  </si>
  <si>
    <t>芝谷町</t>
  </si>
  <si>
    <t>芝生町一丁目</t>
  </si>
  <si>
    <t>芝生町二丁目</t>
  </si>
  <si>
    <t>芝生町三丁目</t>
  </si>
  <si>
    <t>芝生町四丁目</t>
  </si>
  <si>
    <t>清水台一丁目</t>
  </si>
  <si>
    <t>清水台二丁目</t>
  </si>
  <si>
    <t>下田部町一丁目</t>
  </si>
  <si>
    <t>下田部町二丁目</t>
  </si>
  <si>
    <t>庄所町</t>
  </si>
  <si>
    <t>昭和台町二丁目</t>
  </si>
  <si>
    <t>城西町</t>
  </si>
  <si>
    <t>城東町</t>
  </si>
  <si>
    <t>城内町</t>
  </si>
  <si>
    <t>城南町一丁目</t>
  </si>
  <si>
    <t>城南町二丁目</t>
  </si>
  <si>
    <t>城南町三丁目</t>
  </si>
  <si>
    <t>城南町四丁目</t>
  </si>
  <si>
    <t>城北町一丁目</t>
  </si>
  <si>
    <t>城北町二丁目</t>
  </si>
  <si>
    <t>須賀町</t>
  </si>
  <si>
    <t>辻子一丁目</t>
  </si>
  <si>
    <t>辻子二丁目</t>
  </si>
  <si>
    <t>辻子三丁目</t>
  </si>
  <si>
    <t>清福寺町</t>
  </si>
  <si>
    <t>高垣町</t>
  </si>
  <si>
    <t>高槻町</t>
  </si>
  <si>
    <t>高見台</t>
  </si>
  <si>
    <t>竹の内町</t>
  </si>
  <si>
    <t>玉川一丁目</t>
  </si>
  <si>
    <t>玉川二丁目</t>
  </si>
  <si>
    <t>玉川三丁目</t>
  </si>
  <si>
    <t>玉川四丁目</t>
  </si>
  <si>
    <t>玉川新町</t>
  </si>
  <si>
    <t>大学町</t>
  </si>
  <si>
    <t>大蔵司一丁目</t>
  </si>
  <si>
    <t>大蔵司二丁目</t>
  </si>
  <si>
    <t>大蔵司三丁目</t>
  </si>
  <si>
    <t>大和一丁目</t>
  </si>
  <si>
    <t>大和二丁目</t>
  </si>
  <si>
    <t>千代田町</t>
  </si>
  <si>
    <t>塚原一丁目</t>
  </si>
  <si>
    <t>塚原二丁目</t>
  </si>
  <si>
    <t>塚原三丁目</t>
  </si>
  <si>
    <t>塚原四丁目</t>
  </si>
  <si>
    <t>塚原五丁目</t>
  </si>
  <si>
    <t>塚原六丁目</t>
  </si>
  <si>
    <t>塚脇一丁目</t>
  </si>
  <si>
    <t>塚脇二丁目</t>
  </si>
  <si>
    <t>塚脇三丁目</t>
  </si>
  <si>
    <t>塚脇四丁目</t>
  </si>
  <si>
    <t>塚脇五丁目</t>
  </si>
  <si>
    <t>月見町</t>
  </si>
  <si>
    <t>堤町</t>
  </si>
  <si>
    <t>津之江町一丁目</t>
  </si>
  <si>
    <t>津之江町二丁目</t>
  </si>
  <si>
    <t>津之江町三丁目</t>
  </si>
  <si>
    <t>津之江北町</t>
  </si>
  <si>
    <t>寺谷町</t>
  </si>
  <si>
    <t>天神町一丁目</t>
  </si>
  <si>
    <t>天神町二丁目</t>
  </si>
  <si>
    <t>天王町</t>
  </si>
  <si>
    <t>出丸町</t>
  </si>
  <si>
    <t>桃園町</t>
  </si>
  <si>
    <t>東和町</t>
  </si>
  <si>
    <t>殿町</t>
  </si>
  <si>
    <t>登美の里町</t>
  </si>
  <si>
    <t>富田丘町</t>
  </si>
  <si>
    <t>富田町一丁目</t>
  </si>
  <si>
    <t>富田町二丁目</t>
  </si>
  <si>
    <t>富田町三丁目</t>
  </si>
  <si>
    <t>富田町四丁目</t>
  </si>
  <si>
    <t>富田町五丁目</t>
  </si>
  <si>
    <t>富田町六丁目</t>
  </si>
  <si>
    <t>道鵜町一丁目</t>
  </si>
  <si>
    <t>道鵜町二丁目</t>
  </si>
  <si>
    <t>道鵜町三丁目</t>
  </si>
  <si>
    <t>道鵜町四丁目</t>
  </si>
  <si>
    <t>道鵜町五丁目</t>
  </si>
  <si>
    <t>道鵜町六丁目</t>
  </si>
  <si>
    <t>土橋町</t>
  </si>
  <si>
    <t>中川町</t>
  </si>
  <si>
    <t>奈佐原</t>
  </si>
  <si>
    <t>奈佐原一丁目</t>
  </si>
  <si>
    <t>奈佐原二丁目</t>
  </si>
  <si>
    <t>奈佐原三丁目</t>
  </si>
  <si>
    <t>奈佐原四丁目</t>
  </si>
  <si>
    <t>奈佐原元町</t>
  </si>
  <si>
    <t>成合</t>
  </si>
  <si>
    <t>成合北の町</t>
  </si>
  <si>
    <t>成合中の町</t>
  </si>
  <si>
    <t>成合西の町</t>
  </si>
  <si>
    <t>成合東の町</t>
  </si>
  <si>
    <t>成合南の町</t>
  </si>
  <si>
    <t>南平台一丁目</t>
  </si>
  <si>
    <t>南平台二丁目</t>
  </si>
  <si>
    <t>南平台三丁目</t>
  </si>
  <si>
    <t>南平台四丁目</t>
  </si>
  <si>
    <t>南平台五丁目</t>
  </si>
  <si>
    <t>西大樋町</t>
  </si>
  <si>
    <t>西冠一丁目</t>
  </si>
  <si>
    <t>西冠二丁目</t>
  </si>
  <si>
    <t>西冠三丁目</t>
  </si>
  <si>
    <t>西之川原一丁目</t>
  </si>
  <si>
    <t>西之川原二丁目</t>
  </si>
  <si>
    <t>西真上一丁目</t>
  </si>
  <si>
    <t>西真上二丁目</t>
  </si>
  <si>
    <t>西町</t>
  </si>
  <si>
    <t>西五百住町</t>
  </si>
  <si>
    <t>如是町</t>
  </si>
  <si>
    <t>野田一丁目</t>
  </si>
  <si>
    <t>野田二丁目</t>
  </si>
  <si>
    <t>野田三丁目</t>
  </si>
  <si>
    <t>野田四丁目</t>
  </si>
  <si>
    <t>野田東一丁目</t>
  </si>
  <si>
    <t>野田東二丁目</t>
  </si>
  <si>
    <t>登町</t>
  </si>
  <si>
    <t>野見町</t>
  </si>
  <si>
    <t>萩谷</t>
  </si>
  <si>
    <t>萩谷月見台</t>
  </si>
  <si>
    <t>萩之庄一丁目</t>
  </si>
  <si>
    <t>萩之庄二丁目</t>
  </si>
  <si>
    <t>萩之庄三丁目</t>
  </si>
  <si>
    <t>萩之庄四丁目</t>
  </si>
  <si>
    <t>萩之庄五丁目</t>
  </si>
  <si>
    <t>白梅町</t>
  </si>
  <si>
    <t>柱本一丁目</t>
  </si>
  <si>
    <t>柱本二丁目</t>
  </si>
  <si>
    <t>柱本三丁目</t>
  </si>
  <si>
    <t>柱本四丁目</t>
  </si>
  <si>
    <t>柱本五丁目</t>
  </si>
  <si>
    <t>柱本六丁目</t>
  </si>
  <si>
    <t>柱本七丁目</t>
  </si>
  <si>
    <t>柱本新町</t>
  </si>
  <si>
    <t>柱本南町</t>
  </si>
  <si>
    <t>八丁畷町</t>
  </si>
  <si>
    <t>八丁西町</t>
  </si>
  <si>
    <t>土室町</t>
  </si>
  <si>
    <t>原（城山地区を除く）</t>
  </si>
  <si>
    <t>原（城山地区）</t>
  </si>
  <si>
    <t>番田一丁目</t>
  </si>
  <si>
    <t>番田二丁目</t>
  </si>
  <si>
    <t>東天川一丁目</t>
  </si>
  <si>
    <t>東天川二丁目</t>
  </si>
  <si>
    <t>東天川三丁目</t>
  </si>
  <si>
    <t>東天川四丁目</t>
  </si>
  <si>
    <t>東天川五丁目</t>
  </si>
  <si>
    <t>東上牧一丁目</t>
  </si>
  <si>
    <t>東上牧二丁目</t>
  </si>
  <si>
    <t>東上牧三丁目</t>
  </si>
  <si>
    <t>東城山町</t>
  </si>
  <si>
    <t>東五百住町一丁目</t>
  </si>
  <si>
    <t>東五百住町二丁目</t>
  </si>
  <si>
    <t>東五百住町三丁目</t>
  </si>
  <si>
    <t>氷室町一丁目</t>
  </si>
  <si>
    <t>氷室町二丁目</t>
  </si>
  <si>
    <t>氷室町三丁目</t>
  </si>
  <si>
    <t>氷室町四丁目</t>
  </si>
  <si>
    <t>氷室町五丁目</t>
  </si>
  <si>
    <t>氷室町六丁目</t>
  </si>
  <si>
    <t>日向町</t>
  </si>
  <si>
    <t>日吉台一番町</t>
  </si>
  <si>
    <t>日吉台二番町</t>
  </si>
  <si>
    <t>日吉台三番町</t>
  </si>
  <si>
    <t>日吉台四番町</t>
  </si>
  <si>
    <t>日吉台五番町</t>
  </si>
  <si>
    <t>日吉台六番町</t>
  </si>
  <si>
    <t>日吉台七番町</t>
  </si>
  <si>
    <t>深沢一丁目</t>
  </si>
  <si>
    <t>深沢二丁目</t>
  </si>
  <si>
    <t>深沢本町</t>
  </si>
  <si>
    <t>藤の里町</t>
  </si>
  <si>
    <t>別所新町</t>
  </si>
  <si>
    <t>別所中の町</t>
  </si>
  <si>
    <t>別所本町</t>
  </si>
  <si>
    <t>紅茸町</t>
  </si>
  <si>
    <t>本町</t>
  </si>
  <si>
    <t>前島一丁目</t>
  </si>
  <si>
    <t>前島二丁目</t>
  </si>
  <si>
    <t>前島三丁目</t>
  </si>
  <si>
    <t>前島四丁目</t>
  </si>
  <si>
    <t>前島五丁目</t>
  </si>
  <si>
    <t>真上町一丁目</t>
  </si>
  <si>
    <t>真上町二丁目</t>
  </si>
  <si>
    <t>真上町三丁目</t>
  </si>
  <si>
    <t>真上町四丁目</t>
  </si>
  <si>
    <t>真上町五丁目</t>
  </si>
  <si>
    <t>真上町六丁目</t>
  </si>
  <si>
    <t>牧田町（59棟～78棟・住宅地）</t>
  </si>
  <si>
    <t>牧田町（1棟～58棟・79棟～103棟）</t>
  </si>
  <si>
    <t>松川町</t>
  </si>
  <si>
    <t>松が丘一丁目</t>
  </si>
  <si>
    <t>松が丘二丁目</t>
  </si>
  <si>
    <t>松が丘三丁目</t>
  </si>
  <si>
    <t>松が丘四丁目</t>
  </si>
  <si>
    <t>松原町</t>
  </si>
  <si>
    <t>三島江一丁目</t>
  </si>
  <si>
    <t>三島江二丁目</t>
  </si>
  <si>
    <t>三島江三丁目</t>
  </si>
  <si>
    <t>三島江四丁目</t>
  </si>
  <si>
    <t>緑が丘一丁目</t>
  </si>
  <si>
    <t>緑が丘二丁目</t>
  </si>
  <si>
    <t>緑が丘三丁目</t>
  </si>
  <si>
    <t>緑町</t>
  </si>
  <si>
    <t>南芥川町</t>
  </si>
  <si>
    <t>南大樋町</t>
  </si>
  <si>
    <t>南庄所町</t>
  </si>
  <si>
    <t>南総持寺町</t>
  </si>
  <si>
    <t>南松原町</t>
  </si>
  <si>
    <t>宮が谷町</t>
  </si>
  <si>
    <t>宮田町一丁目</t>
  </si>
  <si>
    <t>宮田町二丁目</t>
  </si>
  <si>
    <t>宮田町三丁目</t>
  </si>
  <si>
    <t>宮之川原一丁目</t>
  </si>
  <si>
    <t>宮之川原二丁目</t>
  </si>
  <si>
    <t>宮之川原三丁目</t>
  </si>
  <si>
    <t>宮之川原四丁目</t>
  </si>
  <si>
    <t>宮之川原五丁目</t>
  </si>
  <si>
    <t>宮之川原元町</t>
  </si>
  <si>
    <t>宮野町</t>
  </si>
  <si>
    <t>紫町</t>
  </si>
  <si>
    <t>名神町</t>
  </si>
  <si>
    <t>柳川町一丁目</t>
  </si>
  <si>
    <t>柳川町二丁目</t>
  </si>
  <si>
    <t>八幡町</t>
  </si>
  <si>
    <t>山手町一丁目</t>
  </si>
  <si>
    <t>山手町二丁目</t>
  </si>
  <si>
    <t>弥生が丘町</t>
  </si>
  <si>
    <t>淀の原町</t>
  </si>
  <si>
    <t>霊仙寺町一丁目</t>
  </si>
  <si>
    <t>霊仙寺町二丁目</t>
  </si>
  <si>
    <t>若松町</t>
  </si>
  <si>
    <t>不燃ごみ</t>
  </si>
  <si>
    <t>大型可燃ごみ</t>
  </si>
  <si>
    <t>第2火曜日</t>
  </si>
  <si>
    <t>第1金曜日</t>
  </si>
  <si>
    <t>第2水曜日</t>
  </si>
  <si>
    <t>第1水曜日</t>
  </si>
  <si>
    <t>第2金曜日</t>
  </si>
  <si>
    <t>第4火曜日</t>
  </si>
  <si>
    <t>第4水曜日</t>
  </si>
  <si>
    <t>第3水曜日</t>
  </si>
  <si>
    <t>第2木曜日</t>
  </si>
  <si>
    <t>第1月曜日</t>
  </si>
  <si>
    <t>第1木曜日</t>
  </si>
  <si>
    <t>第4木曜日</t>
  </si>
  <si>
    <t>第3月曜日</t>
  </si>
  <si>
    <t>第3木曜日</t>
  </si>
  <si>
    <t>第4金曜日</t>
  </si>
  <si>
    <t>第3火曜日</t>
  </si>
  <si>
    <t>第3金曜日</t>
  </si>
  <si>
    <t>第1火曜日</t>
  </si>
  <si>
    <t>第2月曜日</t>
  </si>
  <si>
    <t>第4月曜日</t>
  </si>
  <si>
    <t>日付</t>
    <rPh sb="0" eb="2">
      <t>ヒヅケ</t>
    </rPh>
    <phoneticPr fontId="3"/>
  </si>
  <si>
    <t>曜日</t>
    <rPh sb="0" eb="2">
      <t>ヨウビ</t>
    </rPh>
    <phoneticPr fontId="3"/>
  </si>
  <si>
    <t>名称</t>
    <rPh sb="0" eb="2">
      <t>メイショウ</t>
    </rPh>
    <phoneticPr fontId="3"/>
  </si>
  <si>
    <t>元日</t>
  </si>
  <si>
    <t>成人の日</t>
  </si>
  <si>
    <t>建国記念の日</t>
  </si>
  <si>
    <t>天皇誕生日</t>
    <rPh sb="0" eb="2">
      <t>テンノウ</t>
    </rPh>
    <rPh sb="2" eb="5">
      <t>タンジョウビ</t>
    </rPh>
    <phoneticPr fontId="2"/>
  </si>
  <si>
    <t>振替休日</t>
    <phoneticPr fontId="2"/>
  </si>
  <si>
    <t>春分の日</t>
  </si>
  <si>
    <t>昭和の日</t>
  </si>
  <si>
    <t>憲法記念日</t>
  </si>
  <si>
    <t>みどりの日</t>
  </si>
  <si>
    <t>こどもの日</t>
  </si>
  <si>
    <t>振替休日</t>
  </si>
  <si>
    <t>海の日</t>
  </si>
  <si>
    <t>スポーツの日</t>
    <rPh sb="5" eb="6">
      <t>ヒ</t>
    </rPh>
    <phoneticPr fontId="3"/>
  </si>
  <si>
    <t>山の日</t>
    <rPh sb="0" eb="1">
      <t>ヤマ</t>
    </rPh>
    <rPh sb="2" eb="3">
      <t>ヒ</t>
    </rPh>
    <phoneticPr fontId="3"/>
  </si>
  <si>
    <t>敬老の日</t>
  </si>
  <si>
    <t>秋分の日</t>
  </si>
  <si>
    <t>文化の日</t>
  </si>
  <si>
    <t>勤労感謝の日</t>
  </si>
  <si>
    <t>山の日</t>
  </si>
  <si>
    <t>可燃ごみ</t>
    <rPh sb="0" eb="2">
      <t>カネン</t>
    </rPh>
    <phoneticPr fontId="1"/>
  </si>
  <si>
    <t>木曜日</t>
  </si>
  <si>
    <t>金曜日</t>
  </si>
  <si>
    <t>月曜日</t>
  </si>
  <si>
    <t>火曜日</t>
  </si>
  <si>
    <t>リサイクルごみ</t>
    <phoneticPr fontId="1"/>
  </si>
  <si>
    <t xml:space="preserve">昭和台町一丁目 </t>
    <phoneticPr fontId="1"/>
  </si>
  <si>
    <t>あ行</t>
    <rPh sb="1" eb="2">
      <t>ギョウ</t>
    </rPh>
    <phoneticPr fontId="1"/>
  </si>
  <si>
    <t>か行</t>
    <rPh sb="1" eb="2">
      <t>ギョウ</t>
    </rPh>
    <phoneticPr fontId="1"/>
  </si>
  <si>
    <t>さ行</t>
    <rPh sb="1" eb="2">
      <t>ギョウ</t>
    </rPh>
    <phoneticPr fontId="1"/>
  </si>
  <si>
    <t>た行</t>
    <rPh sb="1" eb="2">
      <t>ギョウ</t>
    </rPh>
    <phoneticPr fontId="1"/>
  </si>
  <si>
    <t>な行</t>
    <rPh sb="1" eb="2">
      <t>ギョウ</t>
    </rPh>
    <phoneticPr fontId="1"/>
  </si>
  <si>
    <t>は行</t>
    <rPh sb="1" eb="2">
      <t>ギョウ</t>
    </rPh>
    <phoneticPr fontId="1"/>
  </si>
  <si>
    <t>ま行</t>
    <rPh sb="1" eb="2">
      <t>ギョウ</t>
    </rPh>
    <phoneticPr fontId="1"/>
  </si>
  <si>
    <t>や行</t>
    <rPh sb="1" eb="2">
      <t>ギョウ</t>
    </rPh>
    <phoneticPr fontId="1"/>
  </si>
  <si>
    <t>ら行</t>
    <rPh sb="1" eb="2">
      <t>ギョウ</t>
    </rPh>
    <phoneticPr fontId="1"/>
  </si>
  <si>
    <t>わ行</t>
    <rPh sb="1" eb="2">
      <t>ギョウ</t>
    </rPh>
    <phoneticPr fontId="1"/>
  </si>
  <si>
    <t>五十音</t>
    <rPh sb="0" eb="3">
      <t>ゴジュウオン</t>
    </rPh>
    <phoneticPr fontId="1"/>
  </si>
  <si>
    <t>①まずは最初のひらがなを選択！</t>
    <rPh sb="4" eb="6">
      <t>サイショ</t>
    </rPh>
    <rPh sb="12" eb="14">
      <t>センタク</t>
    </rPh>
    <phoneticPr fontId="1"/>
  </si>
  <si>
    <t>②お住いの町名を選択！</t>
    <rPh sb="2" eb="3">
      <t>スマ</t>
    </rPh>
    <rPh sb="5" eb="7">
      <t>チョウメイ</t>
    </rPh>
    <rPh sb="8" eb="10">
      <t>センタク</t>
    </rPh>
    <phoneticPr fontId="1"/>
  </si>
  <si>
    <t xml:space="preserve">昭和台町一丁目 </t>
    <phoneticPr fontId="1"/>
  </si>
  <si>
    <t>備考１</t>
    <rPh sb="0" eb="2">
      <t>ビコウ</t>
    </rPh>
    <phoneticPr fontId="1"/>
  </si>
  <si>
    <t>備考２</t>
    <rPh sb="0" eb="2">
      <t>ビコウ</t>
    </rPh>
    <phoneticPr fontId="1"/>
  </si>
  <si>
    <t>※第１金曜日は可燃と大型可燃を同日に種類ごとに収集</t>
    <rPh sb="1" eb="2">
      <t>ダイ</t>
    </rPh>
    <rPh sb="3" eb="6">
      <t>キンヨウビ</t>
    </rPh>
    <rPh sb="7" eb="9">
      <t>カネン</t>
    </rPh>
    <rPh sb="10" eb="12">
      <t>オオガタ</t>
    </rPh>
    <rPh sb="12" eb="14">
      <t>カネン</t>
    </rPh>
    <rPh sb="15" eb="17">
      <t>ドウジツ</t>
    </rPh>
    <rPh sb="18" eb="20">
      <t>シュルイ</t>
    </rPh>
    <rPh sb="23" eb="25">
      <t>シュウシュウ</t>
    </rPh>
    <phoneticPr fontId="1"/>
  </si>
  <si>
    <t>※第2火曜日は可燃と不燃を同日に種類ごとに収集</t>
    <rPh sb="1" eb="2">
      <t>ダイ</t>
    </rPh>
    <rPh sb="3" eb="6">
      <t>カヨウビ</t>
    </rPh>
    <rPh sb="7" eb="9">
      <t>カネン</t>
    </rPh>
    <rPh sb="10" eb="12">
      <t>フネン</t>
    </rPh>
    <rPh sb="13" eb="15">
      <t>ドウジツ</t>
    </rPh>
    <rPh sb="16" eb="18">
      <t>シュルイ</t>
    </rPh>
    <rPh sb="21" eb="23">
      <t>シュウシュウ</t>
    </rPh>
    <phoneticPr fontId="1"/>
  </si>
  <si>
    <t>高 槻 市</t>
    <rPh sb="0" eb="1">
      <t>タカ</t>
    </rPh>
    <rPh sb="2" eb="3">
      <t>ツキ</t>
    </rPh>
    <rPh sb="4" eb="5">
      <t>シ</t>
    </rPh>
    <phoneticPr fontId="1"/>
  </si>
  <si>
    <t>下の□を選択すると矢印の下に表示される▼ボタンをクリック</t>
    <phoneticPr fontId="1"/>
  </si>
  <si>
    <t>第5月曜日</t>
  </si>
  <si>
    <t>第5火曜日</t>
  </si>
  <si>
    <t>第5木曜日</t>
  </si>
  <si>
    <t>第5金曜日</t>
  </si>
  <si>
    <t>年末の日程変更入力可能期間</t>
    <rPh sb="0" eb="2">
      <t>ネンマツ</t>
    </rPh>
    <rPh sb="3" eb="5">
      <t>ニッテイ</t>
    </rPh>
    <rPh sb="5" eb="7">
      <t>ヘンコウ</t>
    </rPh>
    <rPh sb="7" eb="9">
      <t>ニュウリョク</t>
    </rPh>
    <rPh sb="9" eb="11">
      <t>カノウ</t>
    </rPh>
    <rPh sb="11" eb="13">
      <t>キカン</t>
    </rPh>
    <phoneticPr fontId="1"/>
  </si>
  <si>
    <t>年始の日程変更入力可能期間</t>
    <rPh sb="0" eb="2">
      <t>ネンシ</t>
    </rPh>
    <rPh sb="3" eb="5">
      <t>ニッテイ</t>
    </rPh>
    <rPh sb="5" eb="7">
      <t>ヘンコウ</t>
    </rPh>
    <rPh sb="7" eb="9">
      <t>ニュウリョク</t>
    </rPh>
    <rPh sb="9" eb="11">
      <t>カノウ</t>
    </rPh>
    <rPh sb="11" eb="13">
      <t>キカン</t>
    </rPh>
    <phoneticPr fontId="1"/>
  </si>
  <si>
    <t>から</t>
    <phoneticPr fontId="1"/>
  </si>
  <si>
    <t>まで</t>
    <phoneticPr fontId="1"/>
  </si>
  <si>
    <t>可燃ごみ</t>
    <rPh sb="0" eb="2">
      <t>カネン</t>
    </rPh>
    <phoneticPr fontId="1"/>
  </si>
  <si>
    <t>休日</t>
  </si>
  <si>
    <t>天皇誕生日</t>
  </si>
  <si>
    <t>スポーツの日</t>
  </si>
  <si>
    <t>第5月曜日</t>
    <rPh sb="2" eb="3">
      <t>ゲツ</t>
    </rPh>
    <phoneticPr fontId="1"/>
  </si>
  <si>
    <t>第5火曜日</t>
    <rPh sb="2" eb="3">
      <t>カ</t>
    </rPh>
    <phoneticPr fontId="1"/>
  </si>
  <si>
    <t>年末年始の日程反映済み</t>
    <rPh sb="0" eb="4">
      <t>ネンマツネンシ</t>
    </rPh>
    <rPh sb="5" eb="7">
      <t>ニッテイ</t>
    </rPh>
    <rPh sb="7" eb="10">
      <t>ハンエイズ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</si>
</sst>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年&quot;&quot;度&quot;&quot;版&quot;&quot;ご&quot;&quot;み&quot;&quot;カ&quot;&quot;レ&quot;&quot;ン&quot;&quot;ダ&quot;&quot;ー&quot;"/>
    <numFmt numFmtId="177" formatCode="d"/>
    <numFmt numFmtId="178" formatCode="aaa"/>
    <numFmt numFmtId="179" formatCode="###0&quot;年&quot;&quot;度&quot;&quot;版&quot;&quot;ご&quot;&quot;み&quot;&quot;カ&quot;&quot;レ&quot;&quot;ン&quot;&quot;ダ&quot;&quot;ー&quot;\(\2&quot;ヶ&quot;&quot;月&quot;&quot;版&quot;\)"/>
    <numFmt numFmtId="180" formatCode="0&quot;年&quot;"/>
    <numFmt numFmtId="181" formatCode="m&quot;月&quot;d&quot;日&quot;;@"/>
  </numFmts>
  <fonts count="35">
    <font>
      <sz val="11"/>
      <color theme="1"/>
      <name val="游ゴシック"/>
      <family val="2"/>
      <scheme val="minor"/>
    </font>
    <font>
      <sz val="6"/>
      <name val="游ゴシック"/>
      <family val="3"/>
      <charset val="128"/>
      <scheme val="minor"/>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8"/>
      <color theme="1"/>
      <name val="HGS創英角ｺﾞｼｯｸUB"/>
      <family val="3"/>
      <charset val="128"/>
    </font>
    <font>
      <sz val="26"/>
      <color theme="1"/>
      <name val="HGS創英角ｺﾞｼｯｸUB"/>
      <family val="3"/>
      <charset val="128"/>
    </font>
    <font>
      <sz val="22"/>
      <color theme="1"/>
      <name val="HGS創英角ｺﾞｼｯｸUB"/>
      <family val="3"/>
      <charset val="128"/>
    </font>
    <font>
      <sz val="11"/>
      <color theme="1"/>
      <name val="HGS創英角ｺﾞｼｯｸUB"/>
      <family val="3"/>
      <charset val="128"/>
    </font>
    <font>
      <sz val="12"/>
      <color theme="1"/>
      <name val="HGS創英角ｺﾞｼｯｸUB"/>
      <family val="3"/>
      <charset val="128"/>
    </font>
    <font>
      <sz val="11"/>
      <color theme="8"/>
      <name val="HGS創英角ｺﾞｼｯｸUB"/>
      <family val="3"/>
      <charset val="128"/>
    </font>
    <font>
      <sz val="9"/>
      <color indexed="81"/>
      <name val="MS P ゴシック"/>
      <family val="3"/>
      <charset val="128"/>
    </font>
    <font>
      <sz val="12"/>
      <color rgb="FFFF0000"/>
      <name val="HGS創英角ｺﾞｼｯｸUB"/>
      <family val="3"/>
      <charset val="128"/>
    </font>
    <font>
      <sz val="11"/>
      <color rgb="FFFF0000"/>
      <name val="HGS創英角ｺﾞｼｯｸUB"/>
      <family val="3"/>
      <charset val="128"/>
    </font>
    <font>
      <sz val="12"/>
      <color rgb="FF3366FF"/>
      <name val="HGS創英角ｺﾞｼｯｸUB"/>
      <family val="3"/>
      <charset val="128"/>
    </font>
    <font>
      <sz val="11"/>
      <color rgb="FF3366FF"/>
      <name val="HGS創英角ｺﾞｼｯｸUB"/>
      <family val="3"/>
      <charset val="128"/>
    </font>
    <font>
      <sz val="18"/>
      <color theme="1"/>
      <name val="游ゴシック"/>
      <family val="2"/>
      <scheme val="minor"/>
    </font>
    <font>
      <sz val="20"/>
      <color theme="1"/>
      <name val="HGS創英角ｺﾞｼｯｸUB"/>
      <family val="3"/>
      <charset val="128"/>
    </font>
    <font>
      <sz val="28"/>
      <color theme="1"/>
      <name val="HGS創英角ｺﾞｼｯｸUB"/>
      <family val="3"/>
      <charset val="128"/>
    </font>
    <font>
      <sz val="48"/>
      <color theme="1"/>
      <name val="HGS創英角ｺﾞｼｯｸUB"/>
      <family val="3"/>
      <charset val="128"/>
    </font>
    <font>
      <u/>
      <sz val="18"/>
      <color theme="1"/>
      <name val="游ゴシック"/>
      <family val="2"/>
      <scheme val="minor"/>
    </font>
    <font>
      <sz val="32"/>
      <color theme="1"/>
      <name val="HGS創英角ｺﾞｼｯｸUB"/>
      <family val="3"/>
      <charset val="128"/>
    </font>
    <font>
      <b/>
      <sz val="9"/>
      <color indexed="81"/>
      <name val="MS P ゴシック"/>
      <family val="3"/>
      <charset val="128"/>
    </font>
    <font>
      <u/>
      <sz val="12"/>
      <color rgb="FFFF0000"/>
      <name val="HGS創英角ｺﾞｼｯｸUB"/>
      <family val="3"/>
      <charset val="128"/>
    </font>
    <font>
      <u/>
      <sz val="12"/>
      <color rgb="FF0070C0"/>
      <name val="HGS創英角ｺﾞｼｯｸUB"/>
      <family val="3"/>
      <charset val="128"/>
    </font>
    <font>
      <sz val="36"/>
      <color theme="1"/>
      <name val="HG丸ｺﾞｼｯｸM-PRO"/>
      <family val="3"/>
      <charset val="128"/>
    </font>
    <font>
      <b/>
      <sz val="10"/>
      <color rgb="FFFF0000"/>
      <name val="游ゴシック"/>
      <family val="3"/>
      <charset val="128"/>
      <scheme val="minor"/>
    </font>
    <font>
      <sz val="22"/>
      <color theme="1"/>
      <name val="游ゴシック"/>
      <family val="2"/>
      <scheme val="minor"/>
    </font>
    <font>
      <sz val="10"/>
      <name val="メイリオ"/>
      <family val="3"/>
      <charset val="128"/>
    </font>
    <font>
      <sz val="11"/>
      <name val="メイリオ"/>
      <family val="3"/>
      <charset val="128"/>
    </font>
    <font>
      <sz val="11"/>
      <color rgb="FFFF0000"/>
      <name val="游ゴシック"/>
      <family val="2"/>
      <scheme val="minor"/>
    </font>
    <font>
      <sz val="11"/>
      <color rgb="FFFF0000"/>
      <name val="游ゴシック"/>
      <family val="3"/>
      <charset val="128"/>
      <scheme val="minor"/>
    </font>
    <font>
      <u/>
      <sz val="20"/>
      <color rgb="FFFF0000"/>
      <name val="HGS創英角ｺﾞｼｯｸUB"/>
      <family val="3"/>
      <charset val="128"/>
    </font>
  </fonts>
  <fills count="10">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rgb="FFCCFFFF"/>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2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4"/>
      </left>
      <right style="thin">
        <color theme="4"/>
      </right>
      <top style="thin">
        <color theme="4"/>
      </top>
      <bottom style="thin">
        <color theme="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269">
    <xf numFmtId="0" fontId="0" fillId="0" borderId="0" xfId="0"/>
    <xf numFmtId="0" fontId="0" fillId="0" borderId="0" xfId="0" applyAlignment="1">
      <alignment vertical="center"/>
    </xf>
    <xf numFmtId="14" fontId="2" fillId="2" borderId="9"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4" fillId="0" borderId="0" xfId="0" applyFont="1" applyBorder="1" applyAlignment="1">
      <alignment horizontal="center" vertical="center"/>
    </xf>
    <xf numFmtId="14" fontId="5" fillId="0" borderId="9" xfId="0" applyNumberFormat="1" applyFont="1" applyBorder="1" applyAlignment="1">
      <alignment horizontal="left" vertical="center"/>
    </xf>
    <xf numFmtId="178" fontId="5" fillId="0" borderId="9" xfId="0" applyNumberFormat="1" applyFont="1" applyBorder="1" applyAlignment="1">
      <alignment horizontal="center" vertical="center"/>
    </xf>
    <xf numFmtId="0" fontId="6" fillId="0" borderId="9" xfId="0" applyFont="1" applyBorder="1" applyAlignment="1">
      <alignment horizontal="center" vertical="center"/>
    </xf>
    <xf numFmtId="14" fontId="4" fillId="0" borderId="0" xfId="0" applyNumberFormat="1" applyFont="1" applyBorder="1" applyAlignment="1">
      <alignment horizontal="left" vertical="center"/>
    </xf>
    <xf numFmtId="14" fontId="4" fillId="0" borderId="0" xfId="0" applyNumberFormat="1" applyFont="1" applyBorder="1" applyAlignment="1">
      <alignment horizontal="center" vertical="center"/>
    </xf>
    <xf numFmtId="0" fontId="6" fillId="0" borderId="0" xfId="0" applyFont="1" applyBorder="1" applyAlignment="1">
      <alignment horizontal="center" vertical="center"/>
    </xf>
    <xf numFmtId="0" fontId="0" fillId="0" borderId="0" xfId="0" applyAlignment="1">
      <alignment horizontal="center" vertical="center"/>
    </xf>
    <xf numFmtId="0" fontId="0" fillId="0" borderId="0" xfId="0"/>
    <xf numFmtId="0" fontId="0" fillId="0" borderId="0" xfId="0" applyAlignment="1">
      <alignment vertical="center"/>
    </xf>
    <xf numFmtId="0" fontId="0" fillId="0" borderId="0" xfId="0" applyAlignment="1">
      <alignment horizontal="center" vertical="center"/>
    </xf>
    <xf numFmtId="0" fontId="10" fillId="0" borderId="0" xfId="0" applyFont="1"/>
    <xf numFmtId="177" fontId="10" fillId="0" borderId="2" xfId="0" applyNumberFormat="1" applyFont="1" applyBorder="1"/>
    <xf numFmtId="177" fontId="10" fillId="0" borderId="3" xfId="0" applyNumberFormat="1" applyFont="1" applyBorder="1"/>
    <xf numFmtId="177" fontId="10" fillId="0" borderId="2" xfId="0" applyNumberFormat="1" applyFont="1" applyBorder="1" applyAlignment="1"/>
    <xf numFmtId="177" fontId="10" fillId="0" borderId="3" xfId="0" applyNumberFormat="1" applyFont="1" applyBorder="1" applyAlignment="1"/>
    <xf numFmtId="0" fontId="10" fillId="0" borderId="2" xfId="0" applyNumberFormat="1" applyFont="1" applyBorder="1"/>
    <xf numFmtId="0" fontId="10" fillId="0" borderId="3" xfId="0" applyNumberFormat="1" applyFont="1" applyBorder="1"/>
    <xf numFmtId="177" fontId="10" fillId="0" borderId="0" xfId="0" applyNumberFormat="1" applyFont="1" applyBorder="1"/>
    <xf numFmtId="177" fontId="10" fillId="0" borderId="5" xfId="0" applyNumberFormat="1" applyFont="1" applyBorder="1"/>
    <xf numFmtId="177" fontId="10" fillId="0" borderId="0" xfId="0" applyNumberFormat="1" applyFont="1" applyBorder="1" applyAlignment="1"/>
    <xf numFmtId="177" fontId="10" fillId="0" borderId="5" xfId="0" applyNumberFormat="1" applyFont="1" applyBorder="1" applyAlignment="1"/>
    <xf numFmtId="0" fontId="10" fillId="0" borderId="0" xfId="0" applyNumberFormat="1" applyFont="1" applyBorder="1"/>
    <xf numFmtId="0" fontId="10" fillId="0" borderId="5" xfId="0" applyNumberFormat="1" applyFont="1" applyBorder="1"/>
    <xf numFmtId="0" fontId="10" fillId="0" borderId="4" xfId="0" applyNumberFormat="1" applyFont="1" applyBorder="1"/>
    <xf numFmtId="0" fontId="10" fillId="0" borderId="6" xfId="0" applyNumberFormat="1" applyFont="1" applyBorder="1"/>
    <xf numFmtId="0" fontId="10" fillId="0" borderId="7" xfId="0" applyNumberFormat="1" applyFont="1" applyBorder="1"/>
    <xf numFmtId="0" fontId="10" fillId="0" borderId="8" xfId="0" applyNumberFormat="1" applyFont="1" applyBorder="1"/>
    <xf numFmtId="177" fontId="10" fillId="0" borderId="2" xfId="0" applyNumberFormat="1" applyFont="1" applyFill="1" applyBorder="1"/>
    <xf numFmtId="177" fontId="10" fillId="0" borderId="3" xfId="0" applyNumberFormat="1" applyFont="1" applyFill="1" applyBorder="1"/>
    <xf numFmtId="177" fontId="10" fillId="0" borderId="0" xfId="0" applyNumberFormat="1" applyFont="1" applyFill="1" applyBorder="1"/>
    <xf numFmtId="177" fontId="10" fillId="0" borderId="5" xfId="0" applyNumberFormat="1" applyFont="1" applyFill="1" applyBorder="1"/>
    <xf numFmtId="177" fontId="10" fillId="0" borderId="2" xfId="0" applyNumberFormat="1" applyFont="1" applyFill="1" applyBorder="1" applyAlignment="1"/>
    <xf numFmtId="177" fontId="10" fillId="0" borderId="3" xfId="0" applyNumberFormat="1" applyFont="1" applyFill="1" applyBorder="1" applyAlignment="1"/>
    <xf numFmtId="177" fontId="10" fillId="0" borderId="0" xfId="0" applyNumberFormat="1" applyFont="1" applyFill="1" applyBorder="1" applyAlignment="1"/>
    <xf numFmtId="177" fontId="10" fillId="0" borderId="5" xfId="0" applyNumberFormat="1" applyFont="1" applyFill="1" applyBorder="1" applyAlignment="1"/>
    <xf numFmtId="0" fontId="10" fillId="0" borderId="4" xfId="0" applyNumberFormat="1" applyFont="1" applyBorder="1" applyAlignment="1">
      <alignment vertical="top"/>
    </xf>
    <xf numFmtId="0" fontId="10" fillId="0" borderId="0" xfId="0" applyNumberFormat="1" applyFont="1" applyBorder="1" applyAlignment="1">
      <alignment vertical="top"/>
    </xf>
    <xf numFmtId="0" fontId="10" fillId="0" borderId="5" xfId="0" applyNumberFormat="1" applyFont="1" applyBorder="1" applyAlignment="1">
      <alignment vertical="top"/>
    </xf>
    <xf numFmtId="0" fontId="10" fillId="0" borderId="6" xfId="0" applyNumberFormat="1" applyFont="1" applyBorder="1" applyAlignment="1">
      <alignment vertical="top"/>
    </xf>
    <xf numFmtId="0" fontId="10" fillId="0" borderId="7" xfId="0" applyNumberFormat="1" applyFont="1" applyBorder="1" applyAlignment="1">
      <alignment vertical="top"/>
    </xf>
    <xf numFmtId="0" fontId="10" fillId="0" borderId="8" xfId="0" applyNumberFormat="1" applyFont="1" applyBorder="1" applyAlignment="1">
      <alignment vertical="top"/>
    </xf>
    <xf numFmtId="0" fontId="12" fillId="0" borderId="4" xfId="0" applyNumberFormat="1" applyFont="1" applyBorder="1"/>
    <xf numFmtId="0" fontId="12" fillId="0" borderId="0" xfId="0" applyNumberFormat="1" applyFont="1" applyBorder="1"/>
    <xf numFmtId="0" fontId="10" fillId="3" borderId="0" xfId="0" applyFont="1" applyFill="1" applyBorder="1" applyAlignment="1">
      <alignment wrapText="1"/>
    </xf>
    <xf numFmtId="0" fontId="7" fillId="3" borderId="7" xfId="0" applyFont="1" applyFill="1" applyBorder="1" applyAlignment="1">
      <alignment vertical="center"/>
    </xf>
    <xf numFmtId="55" fontId="7" fillId="3" borderId="7" xfId="0" applyNumberFormat="1" applyFont="1" applyFill="1" applyBorder="1" applyAlignment="1">
      <alignment vertical="center"/>
    </xf>
    <xf numFmtId="0" fontId="10" fillId="3" borderId="0" xfId="0" applyNumberFormat="1" applyFont="1" applyFill="1" applyBorder="1"/>
    <xf numFmtId="0" fontId="7" fillId="3" borderId="7" xfId="0" applyNumberFormat="1" applyFont="1" applyFill="1" applyBorder="1" applyAlignment="1">
      <alignment vertical="center"/>
    </xf>
    <xf numFmtId="0" fontId="10" fillId="4" borderId="0" xfId="0" applyFont="1" applyFill="1" applyBorder="1" applyAlignment="1">
      <alignment wrapText="1"/>
    </xf>
    <xf numFmtId="0" fontId="7" fillId="4" borderId="7" xfId="0" applyFont="1" applyFill="1" applyBorder="1" applyAlignment="1">
      <alignment vertical="center"/>
    </xf>
    <xf numFmtId="55" fontId="7" fillId="4" borderId="7" xfId="0" applyNumberFormat="1" applyFont="1" applyFill="1" applyBorder="1" applyAlignment="1">
      <alignment vertical="center"/>
    </xf>
    <xf numFmtId="0" fontId="10" fillId="4" borderId="0" xfId="0" applyNumberFormat="1" applyFont="1" applyFill="1" applyBorder="1"/>
    <xf numFmtId="0" fontId="10" fillId="4" borderId="18" xfId="0" applyFont="1" applyFill="1" applyBorder="1"/>
    <xf numFmtId="0" fontId="10" fillId="4" borderId="19" xfId="0" applyFont="1" applyFill="1" applyBorder="1"/>
    <xf numFmtId="0" fontId="10" fillId="4" borderId="20" xfId="0" applyFont="1" applyFill="1" applyBorder="1"/>
    <xf numFmtId="0" fontId="10" fillId="4" borderId="21" xfId="0" applyFont="1" applyFill="1" applyBorder="1"/>
    <xf numFmtId="0" fontId="10" fillId="4" borderId="0" xfId="0" applyFont="1" applyFill="1" applyBorder="1"/>
    <xf numFmtId="0" fontId="10" fillId="4" borderId="22" xfId="0" applyFont="1" applyFill="1" applyBorder="1"/>
    <xf numFmtId="55" fontId="7" fillId="4" borderId="0" xfId="0" applyNumberFormat="1" applyFont="1" applyFill="1" applyBorder="1" applyAlignment="1">
      <alignment vertical="center"/>
    </xf>
    <xf numFmtId="0" fontId="7" fillId="4" borderId="0" xfId="0" applyFont="1" applyFill="1" applyBorder="1" applyAlignment="1">
      <alignment vertical="center"/>
    </xf>
    <xf numFmtId="0" fontId="10" fillId="4" borderId="23" xfId="0" applyFont="1" applyFill="1" applyBorder="1"/>
    <xf numFmtId="0" fontId="10" fillId="4" borderId="24" xfId="0" applyFont="1" applyFill="1" applyBorder="1"/>
    <xf numFmtId="0" fontId="10" fillId="4" borderId="25" xfId="0" applyFont="1" applyFill="1" applyBorder="1"/>
    <xf numFmtId="0" fontId="10" fillId="3" borderId="18" xfId="0" applyFont="1" applyFill="1" applyBorder="1"/>
    <xf numFmtId="0" fontId="10" fillId="3" borderId="19" xfId="0" applyFont="1" applyFill="1" applyBorder="1"/>
    <xf numFmtId="0" fontId="10" fillId="3" borderId="20" xfId="0" applyFont="1" applyFill="1" applyBorder="1"/>
    <xf numFmtId="0" fontId="10" fillId="3" borderId="21" xfId="0" applyFont="1" applyFill="1" applyBorder="1"/>
    <xf numFmtId="0" fontId="10" fillId="3" borderId="0" xfId="0" applyFont="1" applyFill="1" applyBorder="1"/>
    <xf numFmtId="0" fontId="10" fillId="3" borderId="22" xfId="0" applyFont="1" applyFill="1" applyBorder="1"/>
    <xf numFmtId="55" fontId="7" fillId="3" borderId="0" xfId="0" applyNumberFormat="1" applyFont="1" applyFill="1" applyBorder="1" applyAlignment="1">
      <alignment vertical="center"/>
    </xf>
    <xf numFmtId="0" fontId="7" fillId="3" borderId="0" xfId="0" applyFont="1" applyFill="1" applyBorder="1" applyAlignment="1">
      <alignment vertical="center"/>
    </xf>
    <xf numFmtId="0" fontId="7" fillId="3" borderId="0" xfId="0" applyNumberFormat="1" applyFont="1" applyFill="1" applyBorder="1" applyAlignment="1">
      <alignment vertical="center"/>
    </xf>
    <xf numFmtId="0" fontId="10" fillId="3" borderId="23" xfId="0" applyFont="1" applyFill="1" applyBorder="1"/>
    <xf numFmtId="0" fontId="10" fillId="3" borderId="24" xfId="0" applyFont="1" applyFill="1" applyBorder="1"/>
    <xf numFmtId="0" fontId="10" fillId="3" borderId="25" xfId="0" applyFont="1" applyFill="1" applyBorder="1"/>
    <xf numFmtId="0" fontId="0" fillId="4" borderId="0" xfId="0" applyFill="1"/>
    <xf numFmtId="0" fontId="19" fillId="4" borderId="13" xfId="0" applyFont="1" applyFill="1" applyBorder="1" applyAlignment="1"/>
    <xf numFmtId="0" fontId="19" fillId="4" borderId="0" xfId="0" applyFont="1" applyFill="1" applyAlignment="1"/>
    <xf numFmtId="0" fontId="18" fillId="4" borderId="0" xfId="0" applyFont="1" applyFill="1" applyAlignment="1">
      <alignment vertical="center"/>
    </xf>
    <xf numFmtId="0" fontId="21" fillId="4" borderId="13" xfId="0" applyFont="1" applyFill="1" applyBorder="1" applyAlignment="1" applyProtection="1">
      <alignment vertical="center" shrinkToFit="1"/>
      <protection locked="0"/>
    </xf>
    <xf numFmtId="0" fontId="0" fillId="4" borderId="14" xfId="0" applyFill="1" applyBorder="1"/>
    <xf numFmtId="0" fontId="21" fillId="4" borderId="14" xfId="0" applyFont="1" applyFill="1" applyBorder="1" applyAlignment="1" applyProtection="1">
      <alignment vertical="center" shrinkToFit="1"/>
      <protection locked="0"/>
    </xf>
    <xf numFmtId="0" fontId="9" fillId="4" borderId="0" xfId="0" applyFont="1" applyFill="1" applyBorder="1" applyAlignment="1">
      <alignment vertical="center" wrapText="1"/>
    </xf>
    <xf numFmtId="0" fontId="9" fillId="3" borderId="0" xfId="0" applyFont="1" applyFill="1" applyBorder="1" applyAlignment="1">
      <alignment vertical="center" wrapText="1"/>
    </xf>
    <xf numFmtId="0" fontId="18" fillId="4" borderId="16" xfId="0" applyFont="1" applyFill="1" applyBorder="1" applyAlignment="1">
      <alignment vertical="center"/>
    </xf>
    <xf numFmtId="0" fontId="0" fillId="0" borderId="0" xfId="0" applyAlignment="1">
      <alignment horizontal="left" vertical="center"/>
    </xf>
    <xf numFmtId="0" fontId="0" fillId="7" borderId="0" xfId="0" applyFill="1" applyAlignment="1">
      <alignment horizontal="center" vertical="center"/>
    </xf>
    <xf numFmtId="0" fontId="0" fillId="6" borderId="0" xfId="0" applyFill="1" applyAlignment="1">
      <alignment horizontal="center" vertical="center"/>
    </xf>
    <xf numFmtId="0" fontId="29" fillId="0" borderId="26" xfId="0" applyFont="1" applyBorder="1" applyAlignment="1">
      <alignment horizontal="center" shrinkToFit="1"/>
    </xf>
    <xf numFmtId="0" fontId="29" fillId="0" borderId="0" xfId="0" applyFont="1" applyAlignment="1">
      <alignment horizontal="center" vertical="center"/>
    </xf>
    <xf numFmtId="56" fontId="29" fillId="0" borderId="0" xfId="0" applyNumberFormat="1" applyFont="1"/>
    <xf numFmtId="0" fontId="29" fillId="0" borderId="0" xfId="0" applyFont="1"/>
    <xf numFmtId="0" fontId="29" fillId="0" borderId="0" xfId="0" applyFont="1" applyBorder="1" applyAlignment="1">
      <alignment horizontal="center" shrinkToFit="1"/>
    </xf>
    <xf numFmtId="181" fontId="29" fillId="4" borderId="27" xfId="0" applyNumberFormat="1" applyFont="1" applyFill="1" applyBorder="1"/>
    <xf numFmtId="0" fontId="0" fillId="8" borderId="0" xfId="0" applyFill="1" applyAlignment="1">
      <alignment horizontal="center" vertical="center"/>
    </xf>
    <xf numFmtId="0" fontId="0" fillId="9" borderId="0" xfId="0" applyFill="1" applyAlignment="1">
      <alignment horizontal="center" vertical="center"/>
    </xf>
    <xf numFmtId="14" fontId="30" fillId="0" borderId="9" xfId="0" applyNumberFormat="1" applyFont="1" applyBorder="1" applyAlignment="1">
      <alignment horizontal="left" vertical="center"/>
    </xf>
    <xf numFmtId="178" fontId="30" fillId="0" borderId="9" xfId="0" applyNumberFormat="1" applyFont="1" applyBorder="1" applyAlignment="1">
      <alignment horizontal="center" vertical="center"/>
    </xf>
    <xf numFmtId="14" fontId="31" fillId="0" borderId="9" xfId="0" applyNumberFormat="1" applyFont="1" applyBorder="1" applyAlignment="1">
      <alignment horizontal="left" vertical="center"/>
    </xf>
    <xf numFmtId="0" fontId="32" fillId="0" borderId="0" xfId="0" applyFont="1" applyAlignment="1">
      <alignment horizontal="center" vertical="center"/>
    </xf>
    <xf numFmtId="0" fontId="33" fillId="0" borderId="0" xfId="0" applyFont="1" applyAlignment="1">
      <alignment horizontal="center" vertical="center"/>
    </xf>
    <xf numFmtId="0" fontId="32" fillId="0" borderId="0" xfId="0" applyFont="1"/>
    <xf numFmtId="0" fontId="27" fillId="4" borderId="0" xfId="0" applyFont="1" applyFill="1" applyAlignment="1">
      <alignment horizontal="center" vertical="top" shrinkToFit="1"/>
    </xf>
    <xf numFmtId="179" fontId="23" fillId="4" borderId="0" xfId="0" applyNumberFormat="1" applyFont="1" applyFill="1" applyBorder="1" applyAlignment="1">
      <alignment horizontal="center" vertical="center" shrinkToFit="1"/>
    </xf>
    <xf numFmtId="0" fontId="20" fillId="0" borderId="10" xfId="0"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20" fillId="0" borderId="0"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0" fontId="22" fillId="4" borderId="0" xfId="0" applyFont="1" applyFill="1" applyAlignment="1">
      <alignment vertical="center" shrinkToFit="1"/>
    </xf>
    <xf numFmtId="0" fontId="21" fillId="0" borderId="10" xfId="0" applyFont="1" applyBorder="1" applyAlignment="1" applyProtection="1">
      <alignment horizontal="center" vertical="center" shrinkToFit="1"/>
      <protection locked="0"/>
    </xf>
    <xf numFmtId="0" fontId="21" fillId="0" borderId="11" xfId="0"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protection locked="0"/>
    </xf>
    <xf numFmtId="0" fontId="21" fillId="0" borderId="13"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shrinkToFit="1"/>
      <protection locked="0"/>
    </xf>
    <xf numFmtId="0" fontId="21" fillId="0" borderId="14"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22" fillId="4" borderId="0" xfId="0" applyFont="1" applyFill="1" applyAlignment="1">
      <alignment horizontal="left" vertical="center" shrinkToFit="1"/>
    </xf>
    <xf numFmtId="0" fontId="8" fillId="4" borderId="0" xfId="0" applyFont="1" applyFill="1" applyAlignment="1">
      <alignment horizontal="center" vertical="center" shrinkToFit="1"/>
    </xf>
    <xf numFmtId="0" fontId="28" fillId="4" borderId="0" xfId="0" applyFont="1" applyFill="1" applyAlignment="1">
      <alignment horizontal="right" shrinkToFit="1"/>
    </xf>
    <xf numFmtId="177" fontId="11" fillId="0" borderId="1" xfId="0" applyNumberFormat="1" applyFont="1" applyBorder="1" applyAlignment="1">
      <alignment horizontal="center" vertical="center"/>
    </xf>
    <xf numFmtId="177" fontId="11" fillId="0" borderId="2" xfId="0" applyNumberFormat="1" applyFont="1" applyBorder="1" applyAlignment="1">
      <alignment horizontal="center" vertical="center"/>
    </xf>
    <xf numFmtId="177" fontId="11" fillId="0" borderId="4" xfId="0" applyNumberFormat="1" applyFont="1" applyBorder="1" applyAlignment="1">
      <alignment horizontal="center" vertical="center"/>
    </xf>
    <xf numFmtId="177" fontId="11" fillId="0" borderId="0" xfId="0" applyNumberFormat="1" applyFont="1" applyBorder="1" applyAlignment="1">
      <alignment horizontal="center" vertical="center"/>
    </xf>
    <xf numFmtId="177" fontId="16" fillId="0" borderId="1" xfId="0" applyNumberFormat="1" applyFont="1" applyBorder="1" applyAlignment="1">
      <alignment horizontal="center" vertical="center"/>
    </xf>
    <xf numFmtId="177" fontId="16" fillId="0" borderId="2" xfId="0" applyNumberFormat="1" applyFont="1" applyBorder="1" applyAlignment="1">
      <alignment horizontal="center" vertical="center"/>
    </xf>
    <xf numFmtId="177" fontId="16" fillId="0" borderId="4" xfId="0" applyNumberFormat="1" applyFont="1" applyBorder="1" applyAlignment="1">
      <alignment horizontal="center" vertical="center"/>
    </xf>
    <xf numFmtId="177" fontId="16" fillId="0" borderId="0" xfId="0" applyNumberFormat="1" applyFont="1" applyBorder="1" applyAlignment="1">
      <alignment horizontal="center" vertical="center"/>
    </xf>
    <xf numFmtId="177" fontId="14" fillId="0" borderId="1" xfId="0" applyNumberFormat="1" applyFont="1" applyBorder="1" applyAlignment="1">
      <alignment horizontal="center" vertical="center"/>
    </xf>
    <xf numFmtId="177" fontId="14" fillId="0" borderId="2" xfId="0" applyNumberFormat="1" applyFont="1" applyBorder="1" applyAlignment="1">
      <alignment horizontal="center" vertical="center"/>
    </xf>
    <xf numFmtId="177" fontId="14" fillId="0" borderId="4" xfId="0" applyNumberFormat="1" applyFont="1" applyBorder="1" applyAlignment="1">
      <alignment horizontal="center" vertical="center"/>
    </xf>
    <xf numFmtId="177" fontId="14" fillId="0" borderId="0" xfId="0" applyNumberFormat="1" applyFont="1" applyBorder="1" applyAlignment="1">
      <alignment horizontal="center" vertical="center"/>
    </xf>
    <xf numFmtId="0" fontId="10" fillId="0" borderId="4" xfId="0" applyNumberFormat="1" applyFont="1" applyBorder="1" applyAlignment="1">
      <alignment horizontal="center" vertical="center" shrinkToFit="1"/>
    </xf>
    <xf numFmtId="0" fontId="10" fillId="0" borderId="0" xfId="0" applyNumberFormat="1" applyFont="1" applyBorder="1" applyAlignment="1">
      <alignment horizontal="center" vertical="center" shrinkToFit="1"/>
    </xf>
    <xf numFmtId="0" fontId="10" fillId="0" borderId="5" xfId="0" applyNumberFormat="1" applyFont="1" applyBorder="1" applyAlignment="1">
      <alignment horizontal="center" vertical="center" shrinkToFit="1"/>
    </xf>
    <xf numFmtId="177" fontId="11" fillId="0" borderId="1" xfId="0" applyNumberFormat="1" applyFont="1" applyFill="1" applyBorder="1" applyAlignment="1">
      <alignment horizontal="center" vertical="center"/>
    </xf>
    <xf numFmtId="177" fontId="11" fillId="0" borderId="2" xfId="0" applyNumberFormat="1" applyFont="1" applyFill="1" applyBorder="1" applyAlignment="1">
      <alignment horizontal="center" vertical="center"/>
    </xf>
    <xf numFmtId="177" fontId="11" fillId="0" borderId="4" xfId="0" applyNumberFormat="1" applyFont="1" applyFill="1" applyBorder="1" applyAlignment="1">
      <alignment horizontal="center" vertical="center"/>
    </xf>
    <xf numFmtId="177" fontId="11" fillId="0" borderId="0" xfId="0" applyNumberFormat="1" applyFont="1" applyFill="1" applyBorder="1" applyAlignment="1">
      <alignment horizontal="center" vertical="center"/>
    </xf>
    <xf numFmtId="0" fontId="10" fillId="0" borderId="4" xfId="0" applyNumberFormat="1" applyFont="1" applyFill="1" applyBorder="1" applyAlignment="1">
      <alignment horizontal="center" vertical="top" shrinkToFit="1"/>
    </xf>
    <xf numFmtId="0" fontId="10" fillId="0" borderId="0" xfId="0" applyNumberFormat="1" applyFont="1" applyFill="1" applyBorder="1" applyAlignment="1">
      <alignment horizontal="center" vertical="top" shrinkToFit="1"/>
    </xf>
    <xf numFmtId="0" fontId="10" fillId="0" borderId="5" xfId="0" applyNumberFormat="1" applyFont="1" applyFill="1" applyBorder="1" applyAlignment="1">
      <alignment horizontal="center" vertical="top" shrinkToFit="1"/>
    </xf>
    <xf numFmtId="0" fontId="10" fillId="0" borderId="6" xfId="0" applyNumberFormat="1" applyFont="1" applyFill="1" applyBorder="1" applyAlignment="1">
      <alignment horizontal="center" vertical="top" shrinkToFit="1"/>
    </xf>
    <xf numFmtId="0" fontId="10" fillId="0" borderId="7" xfId="0" applyNumberFormat="1" applyFont="1" applyFill="1" applyBorder="1" applyAlignment="1">
      <alignment horizontal="center" vertical="top" shrinkToFit="1"/>
    </xf>
    <xf numFmtId="0" fontId="10" fillId="0" borderId="8" xfId="0" applyNumberFormat="1" applyFont="1" applyFill="1" applyBorder="1" applyAlignment="1">
      <alignment horizontal="center" vertical="top" shrinkToFit="1"/>
    </xf>
    <xf numFmtId="0" fontId="25" fillId="4" borderId="0" xfId="0" applyFont="1" applyFill="1" applyBorder="1" applyAlignment="1">
      <alignment horizontal="center" vertical="center" shrinkToFit="1"/>
    </xf>
    <xf numFmtId="176" fontId="8" fillId="4" borderId="0" xfId="0" applyNumberFormat="1" applyFont="1" applyFill="1" applyBorder="1" applyAlignment="1">
      <alignment horizontal="center" shrinkToFit="1"/>
    </xf>
    <xf numFmtId="0" fontId="7" fillId="4" borderId="0" xfId="0" applyFont="1" applyFill="1" applyBorder="1" applyAlignment="1">
      <alignment horizontal="right" vertical="center" shrinkToFit="1"/>
    </xf>
    <xf numFmtId="0" fontId="7" fillId="4" borderId="7" xfId="0" applyFont="1" applyFill="1" applyBorder="1" applyAlignment="1">
      <alignment horizontal="right"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7" fillId="4" borderId="0"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11" fillId="4" borderId="0" xfId="0" applyFont="1" applyFill="1" applyBorder="1" applyAlignment="1">
      <alignment horizontal="right" vertical="center" shrinkToFit="1"/>
    </xf>
    <xf numFmtId="0" fontId="7" fillId="0" borderId="10" xfId="0" applyFont="1" applyFill="1" applyBorder="1" applyAlignment="1" applyProtection="1">
      <alignment horizontal="center" vertical="center" shrinkToFit="1"/>
    </xf>
    <xf numFmtId="0" fontId="7" fillId="0" borderId="11"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14"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16" xfId="0" applyFont="1" applyFill="1" applyBorder="1" applyAlignment="1" applyProtection="1">
      <alignment horizontal="center" vertical="center" shrinkToFit="1"/>
    </xf>
    <xf numFmtId="0" fontId="7" fillId="0" borderId="17" xfId="0" applyFont="1" applyFill="1" applyBorder="1" applyAlignment="1" applyProtection="1">
      <alignment horizontal="center" vertical="center" shrinkToFit="1"/>
    </xf>
    <xf numFmtId="180" fontId="7" fillId="4" borderId="0" xfId="0" applyNumberFormat="1" applyFont="1" applyFill="1" applyBorder="1" applyAlignment="1">
      <alignment horizontal="center" vertical="top"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180" fontId="7" fillId="3" borderId="0" xfId="0" applyNumberFormat="1" applyFont="1" applyFill="1" applyBorder="1" applyAlignment="1">
      <alignment horizontal="center" vertical="top" shrinkToFit="1"/>
    </xf>
    <xf numFmtId="176" fontId="8" fillId="3" borderId="0" xfId="0" applyNumberFormat="1" applyFont="1" applyFill="1" applyBorder="1" applyAlignment="1">
      <alignment horizontal="center" shrinkToFit="1"/>
    </xf>
    <xf numFmtId="0" fontId="11" fillId="3" borderId="0" xfId="0" applyFont="1" applyFill="1" applyBorder="1" applyAlignment="1">
      <alignment horizontal="right"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7" fillId="5" borderId="13" xfId="0" applyFont="1" applyFill="1" applyBorder="1" applyAlignment="1">
      <alignment horizontal="center" vertical="center" shrinkToFit="1"/>
    </xf>
    <xf numFmtId="0" fontId="7" fillId="5" borderId="0" xfId="0" applyFont="1" applyFill="1" applyBorder="1" applyAlignment="1">
      <alignment horizontal="center" vertical="center" shrinkToFit="1"/>
    </xf>
    <xf numFmtId="0" fontId="7" fillId="5" borderId="14" xfId="0" applyFont="1" applyFill="1" applyBorder="1" applyAlignment="1">
      <alignment horizontal="center" vertical="center" shrinkToFit="1"/>
    </xf>
    <xf numFmtId="0" fontId="7" fillId="5" borderId="15" xfId="0" applyFont="1" applyFill="1" applyBorder="1" applyAlignment="1">
      <alignment horizontal="center" vertical="center" shrinkToFit="1"/>
    </xf>
    <xf numFmtId="0" fontId="7" fillId="5" borderId="16" xfId="0" applyFont="1" applyFill="1" applyBorder="1" applyAlignment="1">
      <alignment horizontal="center" vertical="center" shrinkToFit="1"/>
    </xf>
    <xf numFmtId="0" fontId="7" fillId="5" borderId="17" xfId="0" applyFont="1" applyFill="1" applyBorder="1" applyAlignment="1">
      <alignment horizontal="center" vertical="center" shrinkToFit="1"/>
    </xf>
    <xf numFmtId="0" fontId="7" fillId="3" borderId="0" xfId="0" applyFont="1" applyFill="1" applyBorder="1" applyAlignment="1">
      <alignment horizontal="right" vertical="center" shrinkToFit="1"/>
    </xf>
    <xf numFmtId="0" fontId="7" fillId="3" borderId="7" xfId="0" applyFont="1" applyFill="1" applyBorder="1" applyAlignment="1">
      <alignment horizontal="right" vertical="center" shrinkToFit="1"/>
    </xf>
    <xf numFmtId="0" fontId="7" fillId="3" borderId="0" xfId="0" applyFont="1" applyFill="1" applyBorder="1" applyAlignment="1">
      <alignment horizontal="left" vertical="center" shrinkToFit="1"/>
    </xf>
    <xf numFmtId="0" fontId="7" fillId="3" borderId="7" xfId="0" applyFont="1" applyFill="1" applyBorder="1" applyAlignment="1">
      <alignment horizontal="left" vertical="center" shrinkToFit="1"/>
    </xf>
    <xf numFmtId="0" fontId="26" fillId="3" borderId="0" xfId="0" applyFont="1" applyFill="1" applyBorder="1" applyAlignment="1">
      <alignment horizontal="center" vertical="center" shrinkToFit="1"/>
    </xf>
    <xf numFmtId="177" fontId="34" fillId="0" borderId="1" xfId="0" applyNumberFormat="1" applyFont="1" applyBorder="1" applyAlignment="1">
      <alignment horizontal="center" vertical="center" wrapText="1"/>
    </xf>
    <xf numFmtId="177" fontId="34" fillId="0" borderId="2" xfId="0" applyNumberFormat="1" applyFont="1" applyBorder="1" applyAlignment="1">
      <alignment horizontal="center" vertical="center"/>
    </xf>
    <xf numFmtId="177" fontId="34" fillId="0" borderId="3" xfId="0" applyNumberFormat="1" applyFont="1" applyBorder="1" applyAlignment="1">
      <alignment horizontal="center" vertical="center"/>
    </xf>
    <xf numFmtId="177" fontId="34" fillId="0" borderId="4" xfId="0" applyNumberFormat="1" applyFont="1" applyBorder="1" applyAlignment="1">
      <alignment horizontal="center" vertical="center"/>
    </xf>
    <xf numFmtId="177" fontId="34" fillId="0" borderId="0" xfId="0" applyNumberFormat="1" applyFont="1" applyBorder="1" applyAlignment="1">
      <alignment horizontal="center" vertical="center"/>
    </xf>
    <xf numFmtId="177" fontId="34" fillId="0" borderId="5" xfId="0" applyNumberFormat="1" applyFont="1" applyBorder="1" applyAlignment="1">
      <alignment horizontal="center" vertical="center"/>
    </xf>
    <xf numFmtId="177" fontId="34" fillId="0" borderId="6" xfId="0" applyNumberFormat="1" applyFont="1" applyBorder="1" applyAlignment="1">
      <alignment horizontal="center" vertical="center"/>
    </xf>
    <xf numFmtId="177" fontId="34" fillId="0" borderId="7" xfId="0" applyNumberFormat="1" applyFont="1" applyBorder="1" applyAlignment="1">
      <alignment horizontal="center" vertical="center"/>
    </xf>
    <xf numFmtId="177" fontId="34" fillId="0" borderId="8" xfId="0" applyNumberFormat="1" applyFont="1" applyBorder="1" applyAlignment="1">
      <alignment horizontal="center" vertical="center"/>
    </xf>
    <xf numFmtId="0" fontId="10" fillId="0" borderId="4" xfId="0" applyNumberFormat="1" applyFont="1" applyBorder="1" applyAlignment="1">
      <alignment horizontal="center" vertical="top" shrinkToFit="1"/>
    </xf>
    <xf numFmtId="0" fontId="10" fillId="0" borderId="0" xfId="0" applyNumberFormat="1" applyFont="1" applyBorder="1" applyAlignment="1">
      <alignment horizontal="center" vertical="top" shrinkToFit="1"/>
    </xf>
    <xf numFmtId="0" fontId="10" fillId="0" borderId="5" xfId="0" applyNumberFormat="1" applyFont="1" applyBorder="1" applyAlignment="1">
      <alignment horizontal="center" vertical="top" shrinkToFit="1"/>
    </xf>
    <xf numFmtId="0" fontId="10" fillId="0" borderId="6" xfId="0" applyNumberFormat="1" applyFont="1" applyBorder="1" applyAlignment="1">
      <alignment horizontal="center" vertical="top" shrinkToFit="1"/>
    </xf>
    <xf numFmtId="0" fontId="10" fillId="0" borderId="7" xfId="0" applyNumberFormat="1" applyFont="1" applyBorder="1" applyAlignment="1">
      <alignment horizontal="center" vertical="top" shrinkToFit="1"/>
    </xf>
    <xf numFmtId="0" fontId="10" fillId="0" borderId="8" xfId="0" applyNumberFormat="1" applyFont="1" applyBorder="1" applyAlignment="1">
      <alignment horizontal="center" vertical="top" shrinkToFit="1"/>
    </xf>
    <xf numFmtId="0" fontId="10" fillId="0" borderId="1"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0" fillId="0" borderId="3"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5"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10" fillId="0" borderId="8" xfId="0" applyNumberFormat="1" applyFont="1" applyBorder="1" applyAlignment="1">
      <alignment horizontal="center" vertical="center"/>
    </xf>
    <xf numFmtId="0" fontId="17" fillId="0" borderId="1" xfId="0" applyNumberFormat="1" applyFont="1" applyBorder="1" applyAlignment="1">
      <alignment horizontal="center" vertical="center"/>
    </xf>
    <xf numFmtId="0" fontId="17" fillId="0" borderId="2" xfId="0" applyNumberFormat="1" applyFont="1" applyBorder="1" applyAlignment="1">
      <alignment horizontal="center" vertical="center"/>
    </xf>
    <xf numFmtId="0" fontId="17" fillId="0" borderId="3" xfId="0" applyNumberFormat="1" applyFont="1" applyBorder="1" applyAlignment="1">
      <alignment horizontal="center" vertical="center"/>
    </xf>
    <xf numFmtId="0" fontId="17" fillId="0" borderId="4"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5" xfId="0" applyNumberFormat="1" applyFont="1" applyBorder="1" applyAlignment="1">
      <alignment horizontal="center" vertical="center"/>
    </xf>
    <xf numFmtId="0" fontId="17" fillId="0" borderId="6" xfId="0" applyNumberFormat="1" applyFont="1" applyBorder="1" applyAlignment="1">
      <alignment horizontal="center" vertical="center"/>
    </xf>
    <xf numFmtId="0" fontId="17" fillId="0" borderId="7" xfId="0" applyNumberFormat="1" applyFont="1" applyBorder="1" applyAlignment="1">
      <alignment horizontal="center" vertical="center"/>
    </xf>
    <xf numFmtId="0" fontId="17" fillId="0" borderId="8"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5" fillId="0" borderId="2" xfId="0" applyNumberFormat="1" applyFont="1" applyBorder="1" applyAlignment="1">
      <alignment horizontal="center" vertical="center"/>
    </xf>
    <xf numFmtId="0" fontId="15" fillId="0" borderId="3" xfId="0" applyNumberFormat="1" applyFont="1" applyBorder="1" applyAlignment="1">
      <alignment horizontal="center" vertical="center"/>
    </xf>
    <xf numFmtId="0" fontId="15" fillId="0" borderId="4" xfId="0" applyNumberFormat="1" applyFont="1" applyBorder="1" applyAlignment="1">
      <alignment horizontal="center" vertical="center"/>
    </xf>
    <xf numFmtId="0" fontId="15" fillId="0" borderId="0" xfId="0" applyNumberFormat="1" applyFont="1" applyBorder="1" applyAlignment="1">
      <alignment horizontal="center" vertical="center"/>
    </xf>
    <xf numFmtId="0" fontId="15" fillId="0" borderId="5"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15" fillId="0" borderId="7" xfId="0" applyNumberFormat="1" applyFont="1" applyBorder="1" applyAlignment="1">
      <alignment horizontal="center" vertical="center"/>
    </xf>
    <xf numFmtId="0" fontId="15" fillId="0" borderId="8" xfId="0" applyNumberFormat="1" applyFont="1" applyBorder="1" applyAlignment="1">
      <alignment horizontal="center" vertical="center"/>
    </xf>
    <xf numFmtId="0" fontId="7" fillId="3" borderId="0" xfId="0" applyNumberFormat="1" applyFont="1" applyFill="1" applyBorder="1" applyAlignment="1">
      <alignment horizontal="right" vertical="center" shrinkToFit="1"/>
    </xf>
    <xf numFmtId="0" fontId="7" fillId="3" borderId="7" xfId="0" applyNumberFormat="1" applyFont="1" applyFill="1" applyBorder="1" applyAlignment="1">
      <alignment horizontal="right" vertical="center" shrinkToFit="1"/>
    </xf>
    <xf numFmtId="0" fontId="7" fillId="3" borderId="0" xfId="0" applyNumberFormat="1" applyFont="1" applyFill="1" applyBorder="1" applyAlignment="1">
      <alignment horizontal="left" vertical="center" shrinkToFit="1"/>
    </xf>
    <xf numFmtId="0" fontId="7" fillId="3" borderId="7" xfId="0" applyNumberFormat="1" applyFont="1" applyFill="1" applyBorder="1" applyAlignment="1">
      <alignment horizontal="left" vertical="center" shrinkToFit="1"/>
    </xf>
    <xf numFmtId="0" fontId="10" fillId="0" borderId="4" xfId="0" applyNumberFormat="1" applyFont="1" applyBorder="1"/>
    <xf numFmtId="0" fontId="10" fillId="0" borderId="0" xfId="0" applyNumberFormat="1" applyFont="1" applyBorder="1"/>
    <xf numFmtId="0" fontId="10" fillId="0" borderId="5" xfId="0" applyNumberFormat="1" applyFont="1" applyBorder="1"/>
    <xf numFmtId="0" fontId="10" fillId="0" borderId="6" xfId="0" applyNumberFormat="1" applyFont="1" applyBorder="1"/>
    <xf numFmtId="0" fontId="10" fillId="0" borderId="7" xfId="0" applyNumberFormat="1" applyFont="1" applyBorder="1"/>
    <xf numFmtId="0" fontId="10" fillId="0" borderId="8" xfId="0" applyNumberFormat="1" applyFont="1" applyBorder="1"/>
  </cellXfs>
  <cellStyles count="1">
    <cellStyle name="標準" xfId="0" builtinId="0"/>
  </cellStyles>
  <dxfs count="473">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79998168889431442"/>
        </patternFill>
      </fill>
    </dxf>
    <dxf>
      <font>
        <color theme="0"/>
      </font>
    </dxf>
    <dxf>
      <font>
        <color theme="0"/>
      </font>
    </dxf>
    <dxf>
      <font>
        <color theme="0"/>
      </font>
    </dxf>
    <dxf>
      <font>
        <color theme="0"/>
      </font>
    </dxf>
    <dxf>
      <fill>
        <patternFill>
          <bgColor rgb="FF00B050"/>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theme="0"/>
        </patternFill>
      </fill>
    </dxf>
    <dxf>
      <fill>
        <patternFill>
          <bgColor theme="4" tint="0.39994506668294322"/>
        </patternFill>
      </fill>
    </dxf>
    <dxf>
      <fill>
        <patternFill>
          <bgColor rgb="FF00B050"/>
        </patternFill>
      </fill>
    </dxf>
    <dxf>
      <fill>
        <patternFill>
          <bgColor rgb="FFFFC00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ont>
        <color theme="0"/>
      </font>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ont>
        <color theme="0"/>
      </font>
    </dxf>
    <dxf>
      <font>
        <color theme="0"/>
      </font>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theme="0"/>
        </patternFill>
      </fill>
    </dxf>
    <dxf>
      <fill>
        <patternFill>
          <bgColor rgb="FF00B050"/>
        </patternFill>
      </fill>
    </dxf>
    <dxf>
      <fill>
        <patternFill>
          <bgColor rgb="FFFFC000"/>
        </patternFill>
      </fill>
    </dxf>
    <dxf>
      <fill>
        <patternFill>
          <bgColor theme="4" tint="0.39994506668294322"/>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ill>
        <patternFill>
          <bgColor theme="0"/>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ont>
        <color theme="0"/>
      </font>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ont>
        <color theme="0"/>
      </font>
    </dxf>
    <dxf>
      <font>
        <color theme="0"/>
      </font>
    </dxf>
    <dxf>
      <font>
        <color theme="0"/>
      </font>
    </dxf>
    <dxf>
      <fill>
        <patternFill>
          <bgColor rgb="FFFFC000"/>
        </patternFill>
      </fill>
    </dxf>
    <dxf>
      <fill>
        <patternFill>
          <bgColor theme="0"/>
        </patternFill>
      </fill>
    </dxf>
    <dxf>
      <fill>
        <patternFill>
          <bgColor rgb="FF00B050"/>
        </patternFill>
      </fill>
    </dxf>
    <dxf>
      <fill>
        <patternFill>
          <bgColor theme="4" tint="0.39994506668294322"/>
        </patternFill>
      </fill>
    </dxf>
    <dxf>
      <fill>
        <patternFill>
          <bgColor rgb="FFFF99FF"/>
        </patternFill>
      </fill>
    </dxf>
    <dxf>
      <fill>
        <patternFill>
          <bgColor rgb="FF00B050"/>
        </patternFill>
      </fill>
    </dxf>
    <dxf>
      <fill>
        <patternFill>
          <bgColor rgb="FFFFC000"/>
        </patternFill>
      </fill>
    </dxf>
    <dxf>
      <fill>
        <patternFill>
          <bgColor rgb="FFFF99FF"/>
        </patternFill>
      </fill>
    </dxf>
    <dxf>
      <fill>
        <patternFill>
          <bgColor theme="0"/>
        </patternFill>
      </fill>
    </dxf>
    <dxf>
      <fill>
        <patternFill>
          <bgColor theme="4" tint="0.39994506668294322"/>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ont>
        <color theme="0"/>
      </font>
    </dxf>
    <dxf>
      <font>
        <color theme="0"/>
      </font>
      <fill>
        <patternFill patternType="none">
          <bgColor auto="1"/>
        </patternFill>
      </fill>
    </dxf>
    <dxf>
      <font>
        <color theme="0"/>
      </font>
      <fill>
        <patternFill>
          <bgColor theme="0"/>
        </patternFill>
      </fill>
    </dxf>
    <dxf>
      <font>
        <color theme="0"/>
      </font>
      <fill>
        <patternFill>
          <fgColor theme="0"/>
        </patternFill>
      </fill>
    </dxf>
    <dxf>
      <font>
        <color theme="0"/>
      </font>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theme="0"/>
      </font>
    </dxf>
    <dxf>
      <font>
        <color theme="0"/>
      </font>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ill>
        <patternFill>
          <bgColor theme="0"/>
        </patternFill>
      </fill>
    </dxf>
    <dxf>
      <fill>
        <patternFill>
          <bgColor rgb="FFFFC000"/>
        </patternFill>
      </fill>
    </dxf>
    <dxf>
      <fill>
        <patternFill>
          <bgColor rgb="FFFF99FF"/>
        </patternFill>
      </fill>
    </dxf>
    <dxf>
      <fill>
        <patternFill>
          <bgColor theme="4" tint="0.39994506668294322"/>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ont>
        <color theme="0"/>
      </font>
      <fill>
        <patternFill patternType="none">
          <bgColor auto="1"/>
        </patternFill>
      </fill>
    </dxf>
    <dxf>
      <font>
        <color rgb="FFFF0000"/>
      </font>
      <fill>
        <patternFill patternType="none">
          <bgColor auto="1"/>
        </patternFill>
      </fill>
    </dxf>
    <dxf>
      <font>
        <color theme="0"/>
      </font>
    </dxf>
    <dxf>
      <font>
        <color theme="0"/>
      </font>
    </dxf>
    <dxf>
      <font>
        <color theme="0"/>
      </font>
    </dxf>
    <dxf>
      <font>
        <color theme="0"/>
      </font>
    </dxf>
    <dxf>
      <fill>
        <patternFill>
          <bgColor theme="0"/>
        </patternFill>
      </fill>
    </dxf>
    <dxf>
      <fill>
        <patternFill>
          <bgColor rgb="FF00B050"/>
        </patternFill>
      </fill>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theme="0"/>
        </patternFill>
      </fill>
    </dxf>
    <dxf>
      <fill>
        <patternFill>
          <bgColor theme="4" tint="0.39994506668294322"/>
        </patternFill>
      </fill>
    </dxf>
    <dxf>
      <fill>
        <patternFill>
          <bgColor rgb="FF00B050"/>
        </patternFill>
      </fill>
    </dxf>
    <dxf>
      <fill>
        <patternFill>
          <bgColor rgb="FFFFC00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ont>
        <color theme="0"/>
      </font>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ont>
        <color theme="0"/>
      </font>
    </dxf>
    <dxf>
      <font>
        <color theme="0"/>
      </font>
    </dxf>
    <dxf>
      <font>
        <color theme="0"/>
      </font>
    </dxf>
    <dxf>
      <font>
        <color rgb="FFFF0000"/>
      </font>
      <fill>
        <patternFill patternType="none">
          <bgColor auto="1"/>
        </patternFill>
      </fill>
    </dxf>
    <dxf>
      <font>
        <color theme="0"/>
      </font>
    </dxf>
    <dxf>
      <font>
        <color theme="0"/>
      </font>
    </dxf>
    <dxf>
      <font>
        <color theme="0"/>
      </font>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rgb="FFFFC000"/>
        </patternFill>
      </fill>
    </dxf>
    <dxf>
      <fill>
        <patternFill>
          <bgColor theme="4" tint="0.39994506668294322"/>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C000"/>
        </patternFill>
      </fill>
    </dxf>
    <dxf>
      <fill>
        <patternFill>
          <bgColor theme="0"/>
        </patternFill>
      </fill>
    </dxf>
    <dxf>
      <fill>
        <patternFill>
          <bgColor rgb="FF00B050"/>
        </patternFill>
      </fill>
    </dxf>
    <dxf>
      <fill>
        <patternFill>
          <bgColor rgb="FFFF99FF"/>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ill>
        <patternFill>
          <bgColor theme="0"/>
        </patternFill>
      </fill>
    </dxf>
    <dxf>
      <fill>
        <patternFill>
          <bgColor rgb="FF00B050"/>
        </patternFill>
      </fill>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theme="0"/>
        </patternFill>
      </fill>
    </dxf>
    <dxf>
      <fill>
        <patternFill>
          <bgColor theme="4" tint="0.39994506668294322"/>
        </patternFill>
      </fill>
    </dxf>
    <dxf>
      <fill>
        <patternFill>
          <bgColor rgb="FF00B050"/>
        </patternFill>
      </fill>
    </dxf>
    <dxf>
      <fill>
        <patternFill>
          <bgColor rgb="FFFFC00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ont>
        <color theme="0"/>
      </font>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ont>
        <color theme="0"/>
      </font>
    </dxf>
    <dxf>
      <font>
        <color theme="0"/>
      </font>
    </dxf>
    <dxf>
      <font>
        <color theme="0"/>
      </font>
    </dxf>
    <dxf>
      <font>
        <color rgb="FFFF0000"/>
      </font>
      <fill>
        <patternFill patternType="none">
          <bgColor auto="1"/>
        </patternFill>
      </fill>
    </dxf>
    <dxf>
      <font>
        <color theme="0"/>
      </font>
    </dxf>
    <dxf>
      <font>
        <color theme="0"/>
      </font>
    </dxf>
    <dxf>
      <font>
        <color theme="0"/>
      </font>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rgb="FFFFC000"/>
        </patternFill>
      </fill>
    </dxf>
    <dxf>
      <fill>
        <patternFill>
          <bgColor theme="4" tint="0.39994506668294322"/>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C000"/>
        </patternFill>
      </fill>
    </dxf>
    <dxf>
      <fill>
        <patternFill>
          <bgColor theme="0"/>
        </patternFill>
      </fill>
    </dxf>
    <dxf>
      <fill>
        <patternFill>
          <bgColor rgb="FF00B050"/>
        </patternFill>
      </fill>
    </dxf>
    <dxf>
      <fill>
        <patternFill>
          <bgColor rgb="FFFF99FF"/>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ill>
        <patternFill>
          <bgColor theme="4" tint="0.39994506668294322"/>
        </patternFill>
      </fill>
    </dxf>
    <dxf>
      <fill>
        <patternFill>
          <bgColor rgb="FFFF99FF"/>
        </patternFill>
      </fill>
    </dxf>
    <dxf>
      <fill>
        <patternFill>
          <bgColor rgb="FFFFC000"/>
        </patternFill>
      </fill>
    </dxf>
    <dxf>
      <fill>
        <patternFill>
          <bgColor rgb="FF00B050"/>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ont>
        <color theme="0"/>
      </font>
    </dxf>
    <dxf>
      <fill>
        <patternFill>
          <bgColor rgb="FF00B050"/>
        </patternFill>
      </fill>
    </dxf>
    <dxf>
      <fill>
        <patternFill>
          <bgColor theme="0"/>
        </patternFill>
      </fill>
    </dxf>
    <dxf>
      <fill>
        <patternFill>
          <bgColor theme="4" tint="0.39994506668294322"/>
        </patternFill>
      </fill>
    </dxf>
    <dxf>
      <fill>
        <patternFill>
          <bgColor rgb="FFFF99FF"/>
        </patternFill>
      </fill>
    </dxf>
    <dxf>
      <fill>
        <patternFill>
          <bgColor rgb="FFFFC000"/>
        </patternFill>
      </fill>
    </dxf>
    <dxf>
      <font>
        <color theme="0"/>
      </font>
    </dxf>
    <dxf>
      <font>
        <color theme="0"/>
      </font>
    </dxf>
    <dxf>
      <font>
        <color theme="0"/>
      </font>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theme="0"/>
      </font>
    </dxf>
    <dxf>
      <font>
        <color rgb="FFFF0000"/>
      </font>
      <fill>
        <patternFill patternType="none">
          <bgColor auto="1"/>
        </patternFill>
      </fill>
    </dxf>
    <dxf>
      <font>
        <color theme="0"/>
      </font>
    </dxf>
    <dxf>
      <font>
        <color theme="0"/>
      </font>
    </dxf>
    <dxf>
      <font>
        <color theme="0"/>
      </font>
    </dxf>
    <dxf>
      <font>
        <color theme="0"/>
      </font>
    </dxf>
    <dxf>
      <fill>
        <patternFill>
          <bgColor theme="0"/>
        </patternFill>
      </fill>
    </dxf>
    <dxf>
      <fill>
        <patternFill>
          <bgColor rgb="FF00B050"/>
        </patternFill>
      </fill>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ont>
        <color theme="0"/>
      </font>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theme="4" tint="0.39994506668294322"/>
        </patternFill>
      </fill>
    </dxf>
    <dxf>
      <fill>
        <patternFill>
          <bgColor theme="0"/>
        </patternFill>
      </fill>
    </dxf>
    <dxf>
      <fill>
        <patternFill>
          <bgColor rgb="FF00B050"/>
        </patternFill>
      </fill>
    </dxf>
    <dxf>
      <fill>
        <patternFill>
          <bgColor rgb="FFFFC000"/>
        </patternFill>
      </fill>
    </dxf>
    <dxf>
      <fill>
        <patternFill>
          <bgColor rgb="FFFF99FF"/>
        </patternFill>
      </fill>
    </dxf>
    <dxf>
      <fill>
        <patternFill>
          <bgColor rgb="FF00B050"/>
        </patternFill>
      </fill>
    </dxf>
    <dxf>
      <fill>
        <patternFill>
          <bgColor theme="4" tint="0.39994506668294322"/>
        </patternFill>
      </fill>
    </dxf>
    <dxf>
      <fill>
        <patternFill>
          <bgColor rgb="FFFFC000"/>
        </patternFill>
      </fill>
    </dxf>
    <dxf>
      <fill>
        <patternFill>
          <bgColor theme="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theme="4" tint="0.39994506668294322"/>
        </patternFill>
      </fill>
    </dxf>
    <dxf>
      <fill>
        <patternFill>
          <bgColor rgb="FFFF99FF"/>
        </patternFill>
      </fill>
    </dxf>
    <dxf>
      <fill>
        <patternFill>
          <bgColor rgb="FF00B050"/>
        </patternFill>
      </fill>
    </dxf>
    <dxf>
      <fill>
        <patternFill>
          <bgColor theme="0"/>
        </patternFill>
      </fill>
    </dxf>
    <dxf>
      <fill>
        <patternFill>
          <bgColor rgb="FFFFC000"/>
        </patternFill>
      </fill>
    </dxf>
    <dxf>
      <font>
        <color theme="0"/>
      </font>
    </dxf>
    <dxf>
      <fill>
        <patternFill>
          <bgColor rgb="FFFFC000"/>
        </patternFill>
      </fill>
    </dxf>
    <dxf>
      <fill>
        <patternFill>
          <bgColor rgb="FF00B050"/>
        </patternFill>
      </fill>
    </dxf>
    <dxf>
      <fill>
        <patternFill>
          <bgColor theme="4" tint="0.39994506668294322"/>
        </patternFill>
      </fill>
    </dxf>
    <dxf>
      <fill>
        <patternFill>
          <bgColor rgb="FFFF99FF"/>
        </patternFill>
      </fill>
    </dxf>
    <dxf>
      <fill>
        <patternFill>
          <bgColor theme="0"/>
        </patternFill>
      </fill>
    </dxf>
    <dxf>
      <font>
        <color theme="0"/>
      </font>
    </dxf>
    <dxf>
      <font>
        <color theme="0"/>
      </font>
    </dxf>
    <dxf>
      <font>
        <color rgb="FFFF0000"/>
      </font>
      <fill>
        <patternFill patternType="none">
          <bgColor auto="1"/>
        </patternFill>
      </fill>
    </dxf>
  </dxfs>
  <tableStyles count="0" defaultTableStyle="TableStyleMedium2" defaultPivotStyle="PivotStyleLight16"/>
  <colors>
    <mruColors>
      <color rgb="FFCCFFFF"/>
      <color rgb="FFFF0000"/>
      <color rgb="FF3366FF"/>
      <color rgb="FFCC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154400</xdr:colOff>
      <xdr:row>5</xdr:row>
      <xdr:rowOff>0</xdr:rowOff>
    </xdr:from>
    <xdr:to>
      <xdr:col>24</xdr:col>
      <xdr:colOff>71991</xdr:colOff>
      <xdr:row>8</xdr:row>
      <xdr:rowOff>232394</xdr:rowOff>
    </xdr:to>
    <xdr:pic>
      <xdr:nvPicPr>
        <xdr:cNvPr id="2" name="図 1" descr="\\ofs1\shozoku\103_清掃業務課\管理美化チーム\橋本\雑務\パッカー車マスコット\直営（ちょっくん）\ペイントデータ\ポーズ１.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739490">
          <a:off x="3554825" y="1418584"/>
          <a:ext cx="1317766" cy="966940"/>
        </a:xfrm>
        <a:prstGeom prst="rect">
          <a:avLst/>
        </a:prstGeom>
        <a:noFill/>
        <a:ln>
          <a:noFill/>
        </a:ln>
      </xdr:spPr>
    </xdr:pic>
    <xdr:clientData/>
  </xdr:twoCellAnchor>
  <xdr:twoCellAnchor editAs="oneCell">
    <xdr:from>
      <xdr:col>1</xdr:col>
      <xdr:colOff>157677</xdr:colOff>
      <xdr:row>7</xdr:row>
      <xdr:rowOff>223980</xdr:rowOff>
    </xdr:from>
    <xdr:to>
      <xdr:col>8</xdr:col>
      <xdr:colOff>7540</xdr:colOff>
      <xdr:row>12</xdr:row>
      <xdr:rowOff>18565</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rot="20370517">
          <a:off x="357702" y="1909905"/>
          <a:ext cx="1250038" cy="937585"/>
        </a:xfrm>
        <a:prstGeom prst="rect">
          <a:avLst/>
        </a:prstGeom>
      </xdr:spPr>
    </xdr:pic>
    <xdr:clientData/>
  </xdr:twoCellAnchor>
  <xdr:twoCellAnchor>
    <xdr:from>
      <xdr:col>18</xdr:col>
      <xdr:colOff>96115</xdr:colOff>
      <xdr:row>4</xdr:row>
      <xdr:rowOff>72737</xdr:rowOff>
    </xdr:from>
    <xdr:to>
      <xdr:col>18</xdr:col>
      <xdr:colOff>96115</xdr:colOff>
      <xdr:row>5</xdr:row>
      <xdr:rowOff>63212</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3696565" y="1025237"/>
          <a:ext cx="0" cy="2381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85723</xdr:colOff>
      <xdr:row>3</xdr:row>
      <xdr:rowOff>190500</xdr:rowOff>
    </xdr:from>
    <xdr:to>
      <xdr:col>41</xdr:col>
      <xdr:colOff>133350</xdr:colOff>
      <xdr:row>4</xdr:row>
      <xdr:rowOff>200025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686173" y="904875"/>
          <a:ext cx="464820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latin typeface="+mn-ea"/>
              <a:ea typeface="+mn-ea"/>
            </a:rPr>
            <a:t>左の□を選択すると矢印の下に表示される▼ボタンをクリック</a:t>
          </a:r>
        </a:p>
      </xdr:txBody>
    </xdr:sp>
    <xdr:clientData/>
  </xdr:twoCellAnchor>
  <xdr:twoCellAnchor>
    <xdr:from>
      <xdr:col>41</xdr:col>
      <xdr:colOff>96115</xdr:colOff>
      <xdr:row>11</xdr:row>
      <xdr:rowOff>15587</xdr:rowOff>
    </xdr:from>
    <xdr:to>
      <xdr:col>41</xdr:col>
      <xdr:colOff>96115</xdr:colOff>
      <xdr:row>12</xdr:row>
      <xdr:rowOff>82262</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8297140" y="2673062"/>
          <a:ext cx="0" cy="2381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95922</xdr:colOff>
      <xdr:row>3</xdr:row>
      <xdr:rowOff>47626</xdr:rowOff>
    </xdr:from>
    <xdr:to>
      <xdr:col>59</xdr:col>
      <xdr:colOff>76198</xdr:colOff>
      <xdr:row>19</xdr:row>
      <xdr:rowOff>19051</xdr:rowOff>
    </xdr:to>
    <xdr:pic>
      <xdr:nvPicPr>
        <xdr:cNvPr id="266" name="図 265" descr="ぺっくん">
          <a:extLst>
            <a:ext uri="{FF2B5EF4-FFF2-40B4-BE49-F238E27FC236}">
              <a16:creationId xmlns:a16="http://schemas.microsoft.com/office/drawing/2014/main" id="{00000000-0008-0000-0100-00000A01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480000">
          <a:off x="8030247" y="276226"/>
          <a:ext cx="1599526"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71500</xdr:colOff>
      <xdr:row>3</xdr:row>
      <xdr:rowOff>66677</xdr:rowOff>
    </xdr:from>
    <xdr:to>
      <xdr:col>12</xdr:col>
      <xdr:colOff>15130</xdr:colOff>
      <xdr:row>19</xdr:row>
      <xdr:rowOff>35477</xdr:rowOff>
    </xdr:to>
    <xdr:pic>
      <xdr:nvPicPr>
        <xdr:cNvPr id="267" name="図 266" descr="ちょっくん(反転)">
          <a:extLst>
            <a:ext uri="{FF2B5EF4-FFF2-40B4-BE49-F238E27FC236}">
              <a16:creationId xmlns:a16="http://schemas.microsoft.com/office/drawing/2014/main" id="{00000000-0008-0000-0100-00000B01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395350" y="295277"/>
          <a:ext cx="1562880" cy="11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49</xdr:col>
      <xdr:colOff>95922</xdr:colOff>
      <xdr:row>3</xdr:row>
      <xdr:rowOff>47626</xdr:rowOff>
    </xdr:from>
    <xdr:to>
      <xdr:col>59</xdr:col>
      <xdr:colOff>76198</xdr:colOff>
      <xdr:row>19</xdr:row>
      <xdr:rowOff>19051</xdr:rowOff>
    </xdr:to>
    <xdr:pic>
      <xdr:nvPicPr>
        <xdr:cNvPr id="2" name="図 1" descr="ぺっくん">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480000">
          <a:off x="8030247" y="276226"/>
          <a:ext cx="1599526"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71500</xdr:colOff>
      <xdr:row>3</xdr:row>
      <xdr:rowOff>66677</xdr:rowOff>
    </xdr:from>
    <xdr:to>
      <xdr:col>12</xdr:col>
      <xdr:colOff>15130</xdr:colOff>
      <xdr:row>19</xdr:row>
      <xdr:rowOff>35477</xdr:rowOff>
    </xdr:to>
    <xdr:pic>
      <xdr:nvPicPr>
        <xdr:cNvPr id="3" name="図 2" descr="ちょっくん(反転)">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395350" y="295277"/>
          <a:ext cx="1562880" cy="11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49</xdr:col>
      <xdr:colOff>95922</xdr:colOff>
      <xdr:row>3</xdr:row>
      <xdr:rowOff>47626</xdr:rowOff>
    </xdr:from>
    <xdr:to>
      <xdr:col>59</xdr:col>
      <xdr:colOff>76198</xdr:colOff>
      <xdr:row>19</xdr:row>
      <xdr:rowOff>19051</xdr:rowOff>
    </xdr:to>
    <xdr:pic>
      <xdr:nvPicPr>
        <xdr:cNvPr id="2" name="図 1" descr="ぺっくん">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480000">
          <a:off x="8030247" y="276226"/>
          <a:ext cx="1599526"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71500</xdr:colOff>
      <xdr:row>3</xdr:row>
      <xdr:rowOff>66677</xdr:rowOff>
    </xdr:from>
    <xdr:to>
      <xdr:col>12</xdr:col>
      <xdr:colOff>15130</xdr:colOff>
      <xdr:row>19</xdr:row>
      <xdr:rowOff>35477</xdr:rowOff>
    </xdr:to>
    <xdr:pic>
      <xdr:nvPicPr>
        <xdr:cNvPr id="3" name="図 2" descr="ちょっくん(反転)">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395350" y="295277"/>
          <a:ext cx="1562880" cy="11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50</xdr:col>
      <xdr:colOff>3881</xdr:colOff>
      <xdr:row>4</xdr:row>
      <xdr:rowOff>0</xdr:rowOff>
    </xdr:from>
    <xdr:to>
      <xdr:col>59</xdr:col>
      <xdr:colOff>81346</xdr:colOff>
      <xdr:row>19</xdr:row>
      <xdr:rowOff>45000</xdr:rowOff>
    </xdr:to>
    <xdr:pic>
      <xdr:nvPicPr>
        <xdr:cNvPr id="2" name="図 1" descr="リースくん">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491942">
          <a:off x="8100131" y="304800"/>
          <a:ext cx="1534790" cy="11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89646</xdr:colOff>
      <xdr:row>4</xdr:row>
      <xdr:rowOff>11205</xdr:rowOff>
    </xdr:from>
    <xdr:to>
      <xdr:col>12</xdr:col>
      <xdr:colOff>33276</xdr:colOff>
      <xdr:row>19</xdr:row>
      <xdr:rowOff>58446</xdr:rowOff>
    </xdr:to>
    <xdr:pic>
      <xdr:nvPicPr>
        <xdr:cNvPr id="4" name="図 3" descr="ちょっくん(反転)">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403411" y="324970"/>
          <a:ext cx="1512453" cy="1223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99731</xdr:colOff>
      <xdr:row>4</xdr:row>
      <xdr:rowOff>2240</xdr:rowOff>
    </xdr:from>
    <xdr:to>
      <xdr:col>12</xdr:col>
      <xdr:colOff>43361</xdr:colOff>
      <xdr:row>19</xdr:row>
      <xdr:rowOff>49481</xdr:rowOff>
    </xdr:to>
    <xdr:pic>
      <xdr:nvPicPr>
        <xdr:cNvPr id="4" name="図 3" descr="ちょっくん(反転)">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413496" y="316005"/>
          <a:ext cx="1512453" cy="1223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49</xdr:col>
      <xdr:colOff>155158</xdr:colOff>
      <xdr:row>3</xdr:row>
      <xdr:rowOff>69476</xdr:rowOff>
    </xdr:from>
    <xdr:to>
      <xdr:col>59</xdr:col>
      <xdr:colOff>75740</xdr:colOff>
      <xdr:row>19</xdr:row>
      <xdr:rowOff>36035</xdr:rowOff>
    </xdr:to>
    <xdr:pic>
      <xdr:nvPicPr>
        <xdr:cNvPr id="5" name="図 4" descr="リースくん">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491942">
          <a:off x="7842393" y="304800"/>
          <a:ext cx="1489406" cy="1221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99731</xdr:colOff>
      <xdr:row>4</xdr:row>
      <xdr:rowOff>2240</xdr:rowOff>
    </xdr:from>
    <xdr:to>
      <xdr:col>12</xdr:col>
      <xdr:colOff>43361</xdr:colOff>
      <xdr:row>19</xdr:row>
      <xdr:rowOff>49481</xdr:rowOff>
    </xdr:to>
    <xdr:pic>
      <xdr:nvPicPr>
        <xdr:cNvPr id="4" name="図 3" descr="ちょっくん(反転)">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413496" y="316005"/>
          <a:ext cx="1512453" cy="1223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49</xdr:col>
      <xdr:colOff>155160</xdr:colOff>
      <xdr:row>3</xdr:row>
      <xdr:rowOff>69476</xdr:rowOff>
    </xdr:from>
    <xdr:to>
      <xdr:col>59</xdr:col>
      <xdr:colOff>75742</xdr:colOff>
      <xdr:row>19</xdr:row>
      <xdr:rowOff>36035</xdr:rowOff>
    </xdr:to>
    <xdr:pic>
      <xdr:nvPicPr>
        <xdr:cNvPr id="5" name="図 4" descr="リースくん">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491942">
          <a:off x="7842395" y="304800"/>
          <a:ext cx="1489406" cy="1221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0"/>
  <sheetViews>
    <sheetView tabSelected="1" view="pageBreakPreview" zoomScaleNormal="70" zoomScaleSheetLayoutView="100" workbookViewId="0">
      <selection activeCell="B13" sqref="B13:AO16"/>
    </sheetView>
  </sheetViews>
  <sheetFormatPr defaultRowHeight="18.75"/>
  <cols>
    <col min="1" max="42" width="2.625" customWidth="1"/>
  </cols>
  <sheetData>
    <row r="1" spans="1:42">
      <c r="A1" s="108">
        <v>2025</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row>
    <row r="2" spans="1:42">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row>
    <row r="3" spans="1:42">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row>
    <row r="4" spans="1:4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row>
    <row r="5" spans="1:42" ht="19.5" thickBot="1">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row>
    <row r="6" spans="1:42" ht="19.5" customHeight="1" thickTop="1">
      <c r="A6" s="129" t="s">
        <v>8</v>
      </c>
      <c r="B6" s="129"/>
      <c r="C6" s="129"/>
      <c r="D6" s="129"/>
      <c r="E6" s="129"/>
      <c r="F6" s="129"/>
      <c r="G6" s="129"/>
      <c r="H6" s="129"/>
      <c r="I6" s="129"/>
      <c r="J6" s="129"/>
      <c r="K6" s="129"/>
      <c r="L6" s="129"/>
      <c r="M6" s="129"/>
      <c r="N6" s="80"/>
      <c r="O6" s="109" t="s">
        <v>428</v>
      </c>
      <c r="P6" s="110"/>
      <c r="Q6" s="110"/>
      <c r="R6" s="111"/>
      <c r="S6" s="80"/>
      <c r="T6" s="80"/>
      <c r="U6" s="80"/>
      <c r="V6" s="80"/>
      <c r="W6" s="80"/>
      <c r="X6" s="80"/>
      <c r="Y6" s="118" t="s">
        <v>439</v>
      </c>
      <c r="Z6" s="118"/>
      <c r="AA6" s="118"/>
      <c r="AB6" s="118"/>
      <c r="AC6" s="118"/>
      <c r="AD6" s="118"/>
      <c r="AE6" s="118"/>
      <c r="AF6" s="118"/>
      <c r="AG6" s="118"/>
      <c r="AH6" s="118"/>
      <c r="AI6" s="118"/>
      <c r="AJ6" s="118"/>
      <c r="AK6" s="118"/>
      <c r="AL6" s="118"/>
      <c r="AM6" s="118"/>
      <c r="AN6" s="118"/>
      <c r="AO6" s="118"/>
      <c r="AP6" s="118"/>
    </row>
    <row r="7" spans="1:42" ht="18.75" customHeight="1">
      <c r="A7" s="129"/>
      <c r="B7" s="129"/>
      <c r="C7" s="129"/>
      <c r="D7" s="129"/>
      <c r="E7" s="129"/>
      <c r="F7" s="129"/>
      <c r="G7" s="129"/>
      <c r="H7" s="129"/>
      <c r="I7" s="129"/>
      <c r="J7" s="129"/>
      <c r="K7" s="129"/>
      <c r="L7" s="129"/>
      <c r="M7" s="129"/>
      <c r="N7" s="80"/>
      <c r="O7" s="112"/>
      <c r="P7" s="113"/>
      <c r="Q7" s="113"/>
      <c r="R7" s="114"/>
      <c r="S7" s="81"/>
      <c r="T7" s="82"/>
      <c r="U7" s="80"/>
      <c r="V7" s="80"/>
      <c r="W7" s="80"/>
      <c r="X7" s="80"/>
      <c r="Y7" s="118"/>
      <c r="Z7" s="118"/>
      <c r="AA7" s="118"/>
      <c r="AB7" s="118"/>
      <c r="AC7" s="118"/>
      <c r="AD7" s="118"/>
      <c r="AE7" s="118"/>
      <c r="AF7" s="118"/>
      <c r="AG7" s="118"/>
      <c r="AH7" s="118"/>
      <c r="AI7" s="118"/>
      <c r="AJ7" s="118"/>
      <c r="AK7" s="118"/>
      <c r="AL7" s="118"/>
      <c r="AM7" s="118"/>
      <c r="AN7" s="118"/>
      <c r="AO7" s="118"/>
      <c r="AP7" s="118"/>
    </row>
    <row r="8" spans="1:42" ht="19.5" customHeight="1" thickBot="1">
      <c r="A8" s="129"/>
      <c r="B8" s="129"/>
      <c r="C8" s="129"/>
      <c r="D8" s="129"/>
      <c r="E8" s="129"/>
      <c r="F8" s="129"/>
      <c r="G8" s="129"/>
      <c r="H8" s="129"/>
      <c r="I8" s="129"/>
      <c r="J8" s="129"/>
      <c r="K8" s="129"/>
      <c r="L8" s="129"/>
      <c r="M8" s="129"/>
      <c r="N8" s="80"/>
      <c r="O8" s="115"/>
      <c r="P8" s="116"/>
      <c r="Q8" s="116"/>
      <c r="R8" s="117"/>
      <c r="S8" s="81"/>
      <c r="T8" s="82"/>
      <c r="U8" s="80"/>
      <c r="V8" s="80"/>
      <c r="W8" s="80"/>
      <c r="X8" s="80"/>
      <c r="Y8" s="80"/>
      <c r="Z8" s="80"/>
      <c r="AA8" s="80"/>
      <c r="AB8" s="80"/>
      <c r="AC8" s="80"/>
      <c r="AD8" s="80"/>
      <c r="AE8" s="80"/>
      <c r="AF8" s="80"/>
      <c r="AG8" s="80"/>
      <c r="AH8" s="80"/>
      <c r="AI8" s="80"/>
      <c r="AJ8" s="80"/>
      <c r="AK8" s="80"/>
      <c r="AL8" s="80"/>
      <c r="AM8" s="80"/>
      <c r="AN8" s="80"/>
      <c r="AO8" s="80"/>
      <c r="AP8" s="80"/>
    </row>
    <row r="9" spans="1:42" ht="19.5" thickTop="1">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row>
    <row r="10" spans="1:42" ht="18.75" customHeight="1">
      <c r="A10" s="80"/>
      <c r="B10" s="80"/>
      <c r="C10" s="80"/>
      <c r="D10" s="80"/>
      <c r="E10" s="80"/>
      <c r="F10" s="80"/>
      <c r="G10" s="80"/>
      <c r="H10" s="80"/>
      <c r="I10" s="128" t="s">
        <v>440</v>
      </c>
      <c r="J10" s="128"/>
      <c r="K10" s="128"/>
      <c r="L10" s="128"/>
      <c r="M10" s="128"/>
      <c r="N10" s="128"/>
      <c r="O10" s="128"/>
      <c r="P10" s="128"/>
      <c r="Q10" s="128"/>
      <c r="R10" s="128"/>
      <c r="S10" s="128"/>
      <c r="T10" s="128"/>
      <c r="U10" s="128"/>
      <c r="V10" s="83"/>
      <c r="W10" s="83"/>
      <c r="X10" s="83"/>
      <c r="Y10" s="83"/>
      <c r="Z10" s="83"/>
      <c r="AA10" s="80"/>
      <c r="AB10" s="80"/>
      <c r="AC10" s="80"/>
      <c r="AD10" s="80"/>
      <c r="AE10" s="80"/>
      <c r="AF10" s="80"/>
      <c r="AG10" s="80"/>
      <c r="AH10" s="80"/>
      <c r="AI10" s="80"/>
      <c r="AJ10" s="80"/>
      <c r="AK10" s="80"/>
      <c r="AL10" s="80"/>
      <c r="AM10" s="80"/>
      <c r="AN10" s="80"/>
      <c r="AO10" s="80"/>
      <c r="AP10" s="80"/>
    </row>
    <row r="11" spans="1:42" ht="18.75" customHeight="1">
      <c r="A11" s="80"/>
      <c r="B11" s="80"/>
      <c r="C11" s="80"/>
      <c r="D11" s="80"/>
      <c r="E11" s="80"/>
      <c r="F11" s="80"/>
      <c r="G11" s="80"/>
      <c r="H11" s="80"/>
      <c r="I11" s="128"/>
      <c r="J11" s="128"/>
      <c r="K11" s="128"/>
      <c r="L11" s="128"/>
      <c r="M11" s="128"/>
      <c r="N11" s="128"/>
      <c r="O11" s="128"/>
      <c r="P11" s="128"/>
      <c r="Q11" s="128"/>
      <c r="R11" s="128"/>
      <c r="S11" s="128"/>
      <c r="T11" s="128"/>
      <c r="U11" s="128"/>
      <c r="V11" s="83"/>
      <c r="W11" s="83"/>
      <c r="X11" s="130" t="s">
        <v>447</v>
      </c>
      <c r="Y11" s="130"/>
      <c r="Z11" s="130"/>
      <c r="AA11" s="130"/>
      <c r="AB11" s="130"/>
      <c r="AC11" s="130"/>
      <c r="AD11" s="130"/>
      <c r="AE11" s="130"/>
      <c r="AF11" s="130"/>
      <c r="AG11" s="130"/>
      <c r="AH11" s="130"/>
      <c r="AI11" s="130"/>
      <c r="AJ11" s="130"/>
      <c r="AK11" s="130"/>
      <c r="AL11" s="130"/>
      <c r="AM11" s="130"/>
      <c r="AN11" s="130"/>
      <c r="AO11" s="130"/>
      <c r="AP11" s="130"/>
    </row>
    <row r="12" spans="1:42" ht="13.5" customHeight="1" thickBot="1">
      <c r="A12" s="80"/>
      <c r="B12" s="80"/>
      <c r="C12" s="80"/>
      <c r="D12" s="80"/>
      <c r="E12" s="80"/>
      <c r="F12" s="80"/>
      <c r="G12" s="80"/>
      <c r="H12" s="80"/>
      <c r="I12" s="89"/>
      <c r="J12" s="89"/>
      <c r="K12" s="89"/>
      <c r="L12" s="89"/>
      <c r="M12" s="89"/>
      <c r="N12" s="89"/>
      <c r="O12" s="89"/>
      <c r="P12" s="89"/>
      <c r="Q12" s="89"/>
      <c r="R12" s="89"/>
      <c r="S12" s="89"/>
      <c r="T12" s="89"/>
      <c r="U12" s="89"/>
      <c r="V12" s="80"/>
      <c r="W12" s="80"/>
      <c r="X12" s="80"/>
      <c r="Y12" s="80"/>
      <c r="Z12" s="80"/>
      <c r="AA12" s="80"/>
      <c r="AB12" s="80"/>
      <c r="AC12" s="80"/>
      <c r="AD12" s="80"/>
      <c r="AE12" s="80"/>
      <c r="AF12" s="80"/>
      <c r="AG12" s="80"/>
      <c r="AH12" s="80"/>
      <c r="AI12" s="80"/>
      <c r="AJ12" s="80"/>
      <c r="AK12" s="80"/>
      <c r="AL12" s="80"/>
      <c r="AM12" s="80"/>
      <c r="AN12" s="80"/>
      <c r="AO12" s="80"/>
      <c r="AP12" s="80"/>
    </row>
    <row r="13" spans="1:42" ht="19.5" customHeight="1" thickTop="1">
      <c r="A13" s="85"/>
      <c r="B13" s="119" t="s">
        <v>9</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1"/>
      <c r="AP13" s="84"/>
    </row>
    <row r="14" spans="1:42" ht="18.75" customHeight="1">
      <c r="A14" s="86"/>
      <c r="B14" s="122"/>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4"/>
      <c r="AP14" s="84"/>
    </row>
    <row r="15" spans="1:42" ht="18.75" customHeight="1">
      <c r="A15" s="86"/>
      <c r="B15" s="122"/>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4"/>
      <c r="AP15" s="84"/>
    </row>
    <row r="16" spans="1:42" ht="19.5" customHeight="1" thickBot="1">
      <c r="A16" s="86"/>
      <c r="B16" s="125"/>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7"/>
      <c r="AP16" s="84"/>
    </row>
    <row r="17" spans="1:42" ht="19.5" thickTop="1">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row>
    <row r="18" spans="1:42">
      <c r="A18" s="107" t="s">
        <v>446</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row>
    <row r="19" spans="1:42">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row>
    <row r="20" spans="1:42">
      <c r="A20" s="107"/>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row>
  </sheetData>
  <sheetProtection algorithmName="SHA-512" hashValue="H5zCykTC2yUJAfpTsZX76PORsGAyV2XvhigI+nH44UVtslJMFxt9V7hmvUM76ukPt+shmurdNmPOCMPsvj1c8w==" saltValue="/BffU976CFlkp+m4LUNtUw==" spinCount="100000" sheet="1" objects="1" scenarios="1" selectLockedCells="1"/>
  <mergeCells count="8">
    <mergeCell ref="A18:AP20"/>
    <mergeCell ref="A1:AP5"/>
    <mergeCell ref="O6:R8"/>
    <mergeCell ref="Y6:AP7"/>
    <mergeCell ref="B13:AO16"/>
    <mergeCell ref="I10:U11"/>
    <mergeCell ref="A6:M8"/>
    <mergeCell ref="X11:AP11"/>
  </mergeCells>
  <phoneticPr fontId="1"/>
  <dataValidations count="2">
    <dataValidation type="list" showInputMessage="1" showErrorMessage="1" sqref="O6:R8" xr:uid="{00000000-0002-0000-0000-000000000000}">
      <formula1>五十音</formula1>
    </dataValidation>
    <dataValidation type="list" allowBlank="1" showInputMessage="1" showErrorMessage="1" sqref="B13" xr:uid="{00000000-0002-0000-0000-000001000000}">
      <formula1>INDIRECT($O$6)</formula1>
    </dataValidation>
  </dataValidations>
  <printOptions horizontalCentered="1" verticalCentered="1"/>
  <pageMargins left="0" right="0" top="0.74803149606299213" bottom="0.74803149606299213" header="0.31496062992125984" footer="0.31496062992125984"/>
  <pageSetup paperSize="9" scale="11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K370"/>
  <sheetViews>
    <sheetView workbookViewId="0">
      <pane xSplit="1" ySplit="1" topLeftCell="B2" activePane="bottomRight" state="frozen"/>
      <selection activeCell="AA10" sqref="AA10:AR13"/>
      <selection pane="topRight" activeCell="AA10" sqref="AA10:AR13"/>
      <selection pane="bottomLeft" activeCell="AA10" sqref="AA10:AR13"/>
      <selection pane="bottomRight" activeCell="AA10" sqref="AA10:AR13"/>
    </sheetView>
  </sheetViews>
  <sheetFormatPr defaultRowHeight="18.75"/>
  <cols>
    <col min="2" max="2" width="45.125" bestFit="1" customWidth="1"/>
    <col min="3" max="3" width="9.625" customWidth="1"/>
    <col min="4" max="4" width="9.375" customWidth="1"/>
    <col min="5" max="5" width="10" bestFit="1" customWidth="1"/>
    <col min="6" max="6" width="13" bestFit="1" customWidth="1"/>
    <col min="7" max="8" width="15.125" bestFit="1" customWidth="1"/>
  </cols>
  <sheetData>
    <row r="1" spans="1:11">
      <c r="C1" s="11" t="s">
        <v>421</v>
      </c>
      <c r="D1" s="11" t="s">
        <v>421</v>
      </c>
      <c r="E1" s="1" t="s">
        <v>377</v>
      </c>
      <c r="F1" s="1" t="s">
        <v>378</v>
      </c>
      <c r="G1" s="1" t="s">
        <v>426</v>
      </c>
      <c r="H1" s="1" t="s">
        <v>426</v>
      </c>
      <c r="I1" s="13" t="s">
        <v>442</v>
      </c>
      <c r="J1" s="13" t="s">
        <v>443</v>
      </c>
      <c r="K1" s="13" t="s">
        <v>438</v>
      </c>
    </row>
    <row r="2" spans="1:11">
      <c r="A2" t="s">
        <v>428</v>
      </c>
      <c r="B2" s="1" t="s">
        <v>9</v>
      </c>
      <c r="C2" s="11" t="s">
        <v>424</v>
      </c>
      <c r="D2" s="11" t="s">
        <v>422</v>
      </c>
      <c r="E2" s="11" t="s">
        <v>379</v>
      </c>
      <c r="F2" s="11" t="s">
        <v>380</v>
      </c>
      <c r="G2" t="s">
        <v>382</v>
      </c>
      <c r="H2" t="s">
        <v>386</v>
      </c>
      <c r="I2" s="14"/>
      <c r="K2" t="s">
        <v>428</v>
      </c>
    </row>
    <row r="3" spans="1:11">
      <c r="A3" s="12" t="s">
        <v>428</v>
      </c>
      <c r="B3" s="1" t="s">
        <v>10</v>
      </c>
      <c r="C3" s="11" t="s">
        <v>424</v>
      </c>
      <c r="D3" s="11" t="s">
        <v>422</v>
      </c>
      <c r="E3" s="11" t="s">
        <v>381</v>
      </c>
      <c r="F3" s="11" t="s">
        <v>382</v>
      </c>
      <c r="G3" t="s">
        <v>396</v>
      </c>
      <c r="H3" t="s">
        <v>394</v>
      </c>
      <c r="K3" t="s">
        <v>429</v>
      </c>
    </row>
    <row r="4" spans="1:11">
      <c r="A4" s="12" t="s">
        <v>428</v>
      </c>
      <c r="B4" s="1" t="s">
        <v>11</v>
      </c>
      <c r="C4" s="11" t="s">
        <v>424</v>
      </c>
      <c r="D4" s="11" t="s">
        <v>422</v>
      </c>
      <c r="E4" s="11" t="s">
        <v>381</v>
      </c>
      <c r="F4" s="11" t="s">
        <v>382</v>
      </c>
      <c r="G4" t="s">
        <v>396</v>
      </c>
      <c r="H4" t="s">
        <v>394</v>
      </c>
      <c r="K4" t="s">
        <v>430</v>
      </c>
    </row>
    <row r="5" spans="1:11">
      <c r="A5" s="12" t="s">
        <v>428</v>
      </c>
      <c r="B5" s="1" t="s">
        <v>12</v>
      </c>
      <c r="C5" s="11" t="s">
        <v>424</v>
      </c>
      <c r="D5" s="11" t="s">
        <v>422</v>
      </c>
      <c r="E5" s="11" t="s">
        <v>381</v>
      </c>
      <c r="F5" s="11" t="s">
        <v>382</v>
      </c>
      <c r="G5" t="s">
        <v>396</v>
      </c>
      <c r="H5" t="s">
        <v>394</v>
      </c>
      <c r="K5" t="s">
        <v>431</v>
      </c>
    </row>
    <row r="6" spans="1:11">
      <c r="A6" s="12" t="s">
        <v>428</v>
      </c>
      <c r="B6" s="1" t="s">
        <v>13</v>
      </c>
      <c r="C6" s="11" t="s">
        <v>424</v>
      </c>
      <c r="D6" s="11" t="s">
        <v>422</v>
      </c>
      <c r="E6" s="11" t="s">
        <v>381</v>
      </c>
      <c r="F6" s="11" t="s">
        <v>382</v>
      </c>
      <c r="G6" t="s">
        <v>396</v>
      </c>
      <c r="H6" t="s">
        <v>394</v>
      </c>
      <c r="K6" t="s">
        <v>432</v>
      </c>
    </row>
    <row r="7" spans="1:11">
      <c r="A7" s="12" t="s">
        <v>428</v>
      </c>
      <c r="B7" s="1" t="s">
        <v>14</v>
      </c>
      <c r="C7" s="11" t="s">
        <v>424</v>
      </c>
      <c r="D7" s="11" t="s">
        <v>422</v>
      </c>
      <c r="E7" s="11" t="s">
        <v>383</v>
      </c>
      <c r="F7" s="11" t="s">
        <v>381</v>
      </c>
      <c r="G7" t="s">
        <v>396</v>
      </c>
      <c r="H7" t="s">
        <v>394</v>
      </c>
      <c r="K7" t="s">
        <v>433</v>
      </c>
    </row>
    <row r="8" spans="1:11">
      <c r="A8" s="12" t="s">
        <v>428</v>
      </c>
      <c r="B8" s="1" t="s">
        <v>15</v>
      </c>
      <c r="C8" s="11" t="s">
        <v>424</v>
      </c>
      <c r="D8" s="11" t="s">
        <v>422</v>
      </c>
      <c r="E8" s="11" t="s">
        <v>383</v>
      </c>
      <c r="F8" s="11" t="s">
        <v>384</v>
      </c>
      <c r="G8" t="s">
        <v>380</v>
      </c>
      <c r="H8" t="s">
        <v>395</v>
      </c>
      <c r="K8" t="s">
        <v>434</v>
      </c>
    </row>
    <row r="9" spans="1:11">
      <c r="A9" s="12" t="s">
        <v>428</v>
      </c>
      <c r="B9" s="1" t="s">
        <v>16</v>
      </c>
      <c r="C9" s="11" t="s">
        <v>424</v>
      </c>
      <c r="D9" s="11" t="s">
        <v>422</v>
      </c>
      <c r="E9" s="11" t="s">
        <v>379</v>
      </c>
      <c r="F9" s="11" t="s">
        <v>380</v>
      </c>
      <c r="G9" t="s">
        <v>382</v>
      </c>
      <c r="H9" t="s">
        <v>386</v>
      </c>
      <c r="K9" t="s">
        <v>435</v>
      </c>
    </row>
    <row r="10" spans="1:11">
      <c r="A10" s="12" t="s">
        <v>428</v>
      </c>
      <c r="B10" s="1" t="s">
        <v>17</v>
      </c>
      <c r="C10" s="11" t="s">
        <v>424</v>
      </c>
      <c r="D10" s="11" t="s">
        <v>422</v>
      </c>
      <c r="E10" s="11" t="s">
        <v>380</v>
      </c>
      <c r="F10" s="11" t="s">
        <v>385</v>
      </c>
      <c r="G10" t="s">
        <v>383</v>
      </c>
      <c r="H10" t="s">
        <v>393</v>
      </c>
      <c r="K10" t="s">
        <v>436</v>
      </c>
    </row>
    <row r="11" spans="1:11">
      <c r="A11" s="12" t="s">
        <v>428</v>
      </c>
      <c r="B11" s="1" t="s">
        <v>18</v>
      </c>
      <c r="C11" s="11" t="s">
        <v>424</v>
      </c>
      <c r="D11" s="11" t="s">
        <v>422</v>
      </c>
      <c r="E11" s="11" t="s">
        <v>380</v>
      </c>
      <c r="F11" s="11" t="s">
        <v>385</v>
      </c>
      <c r="G11" t="s">
        <v>383</v>
      </c>
      <c r="H11" t="s">
        <v>393</v>
      </c>
      <c r="K11" t="s">
        <v>437</v>
      </c>
    </row>
    <row r="12" spans="1:11">
      <c r="A12" s="12" t="s">
        <v>428</v>
      </c>
      <c r="B12" s="1" t="s">
        <v>19</v>
      </c>
      <c r="C12" s="11" t="s">
        <v>424</v>
      </c>
      <c r="D12" s="11" t="s">
        <v>422</v>
      </c>
      <c r="E12" s="11" t="s">
        <v>383</v>
      </c>
      <c r="F12" s="11" t="s">
        <v>386</v>
      </c>
      <c r="G12" t="s">
        <v>379</v>
      </c>
      <c r="H12" t="s">
        <v>384</v>
      </c>
    </row>
    <row r="13" spans="1:11">
      <c r="A13" s="12" t="s">
        <v>428</v>
      </c>
      <c r="B13" s="1" t="s">
        <v>20</v>
      </c>
      <c r="C13" s="11" t="s">
        <v>424</v>
      </c>
      <c r="D13" s="11" t="s">
        <v>422</v>
      </c>
      <c r="E13" s="11" t="s">
        <v>383</v>
      </c>
      <c r="F13" s="11" t="s">
        <v>386</v>
      </c>
      <c r="G13" t="s">
        <v>379</v>
      </c>
      <c r="H13" t="s">
        <v>384</v>
      </c>
    </row>
    <row r="14" spans="1:11">
      <c r="A14" s="12" t="s">
        <v>428</v>
      </c>
      <c r="B14" s="1" t="s">
        <v>21</v>
      </c>
      <c r="C14" s="11" t="s">
        <v>425</v>
      </c>
      <c r="D14" s="11" t="s">
        <v>423</v>
      </c>
      <c r="E14" s="11" t="s">
        <v>387</v>
      </c>
      <c r="F14" s="11" t="s">
        <v>388</v>
      </c>
      <c r="G14" t="s">
        <v>397</v>
      </c>
      <c r="H14" t="s">
        <v>398</v>
      </c>
    </row>
    <row r="15" spans="1:11">
      <c r="A15" s="12" t="s">
        <v>428</v>
      </c>
      <c r="B15" s="1" t="s">
        <v>22</v>
      </c>
      <c r="C15" s="11" t="s">
        <v>425</v>
      </c>
      <c r="D15" s="11" t="s">
        <v>423</v>
      </c>
      <c r="E15" s="11" t="s">
        <v>387</v>
      </c>
      <c r="F15" s="11" t="s">
        <v>388</v>
      </c>
      <c r="G15" t="s">
        <v>397</v>
      </c>
      <c r="H15" t="s">
        <v>398</v>
      </c>
    </row>
    <row r="16" spans="1:11">
      <c r="A16" s="12" t="s">
        <v>428</v>
      </c>
      <c r="B16" s="1" t="s">
        <v>23</v>
      </c>
      <c r="C16" s="11" t="s">
        <v>425</v>
      </c>
      <c r="D16" s="11" t="s">
        <v>423</v>
      </c>
      <c r="E16" s="11" t="s">
        <v>387</v>
      </c>
      <c r="F16" s="11" t="s">
        <v>388</v>
      </c>
      <c r="G16" t="s">
        <v>397</v>
      </c>
      <c r="H16" t="s">
        <v>398</v>
      </c>
    </row>
    <row r="17" spans="1:8">
      <c r="A17" s="12" t="s">
        <v>428</v>
      </c>
      <c r="B17" s="1" t="s">
        <v>24</v>
      </c>
      <c r="C17" s="11" t="s">
        <v>425</v>
      </c>
      <c r="D17" s="11" t="s">
        <v>423</v>
      </c>
      <c r="E17" s="11" t="s">
        <v>387</v>
      </c>
      <c r="F17" s="11" t="s">
        <v>388</v>
      </c>
      <c r="G17" t="s">
        <v>397</v>
      </c>
      <c r="H17" t="s">
        <v>398</v>
      </c>
    </row>
    <row r="18" spans="1:8">
      <c r="A18" s="12" t="s">
        <v>428</v>
      </c>
      <c r="B18" s="1" t="s">
        <v>25</v>
      </c>
      <c r="C18" s="11" t="s">
        <v>425</v>
      </c>
      <c r="D18" s="11" t="s">
        <v>423</v>
      </c>
      <c r="E18" s="11" t="s">
        <v>387</v>
      </c>
      <c r="F18" s="11" t="s">
        <v>388</v>
      </c>
      <c r="G18" t="s">
        <v>397</v>
      </c>
      <c r="H18" t="s">
        <v>398</v>
      </c>
    </row>
    <row r="19" spans="1:8">
      <c r="A19" s="12" t="s">
        <v>428</v>
      </c>
      <c r="B19" s="1" t="s">
        <v>26</v>
      </c>
      <c r="C19" s="11" t="s">
        <v>425</v>
      </c>
      <c r="D19" s="11" t="s">
        <v>423</v>
      </c>
      <c r="E19" s="11" t="s">
        <v>387</v>
      </c>
      <c r="F19" s="11" t="s">
        <v>388</v>
      </c>
      <c r="G19" t="s">
        <v>397</v>
      </c>
      <c r="H19" t="s">
        <v>398</v>
      </c>
    </row>
    <row r="20" spans="1:8">
      <c r="A20" s="12" t="s">
        <v>428</v>
      </c>
      <c r="B20" s="1" t="s">
        <v>27</v>
      </c>
      <c r="C20" s="11" t="s">
        <v>425</v>
      </c>
      <c r="D20" s="11" t="s">
        <v>423</v>
      </c>
      <c r="E20" s="11" t="s">
        <v>387</v>
      </c>
      <c r="F20" s="11" t="s">
        <v>388</v>
      </c>
      <c r="G20" t="s">
        <v>397</v>
      </c>
      <c r="H20" t="s">
        <v>398</v>
      </c>
    </row>
    <row r="21" spans="1:8">
      <c r="A21" s="12" t="s">
        <v>428</v>
      </c>
      <c r="B21" s="1" t="s">
        <v>28</v>
      </c>
      <c r="C21" s="11" t="s">
        <v>425</v>
      </c>
      <c r="D21" s="11" t="s">
        <v>423</v>
      </c>
      <c r="E21" s="11" t="s">
        <v>389</v>
      </c>
      <c r="F21" s="11" t="s">
        <v>382</v>
      </c>
      <c r="G21" t="s">
        <v>381</v>
      </c>
      <c r="H21" t="s">
        <v>385</v>
      </c>
    </row>
    <row r="22" spans="1:8">
      <c r="A22" s="12" t="s">
        <v>428</v>
      </c>
      <c r="B22" s="1" t="s">
        <v>29</v>
      </c>
      <c r="C22" s="11" t="s">
        <v>425</v>
      </c>
      <c r="D22" s="11" t="s">
        <v>423</v>
      </c>
      <c r="E22" s="11" t="s">
        <v>389</v>
      </c>
      <c r="F22" s="11" t="s">
        <v>382</v>
      </c>
      <c r="G22" t="s">
        <v>381</v>
      </c>
      <c r="H22" t="s">
        <v>385</v>
      </c>
    </row>
    <row r="23" spans="1:8">
      <c r="A23" s="12" t="s">
        <v>428</v>
      </c>
      <c r="B23" s="1" t="s">
        <v>30</v>
      </c>
      <c r="C23" s="11" t="s">
        <v>425</v>
      </c>
      <c r="D23" s="11" t="s">
        <v>423</v>
      </c>
      <c r="E23" s="11" t="s">
        <v>389</v>
      </c>
      <c r="F23" s="11" t="s">
        <v>382</v>
      </c>
      <c r="G23" t="s">
        <v>381</v>
      </c>
      <c r="H23" t="s">
        <v>385</v>
      </c>
    </row>
    <row r="24" spans="1:8">
      <c r="A24" s="12" t="s">
        <v>428</v>
      </c>
      <c r="B24" s="1" t="s">
        <v>31</v>
      </c>
      <c r="C24" s="11" t="s">
        <v>425</v>
      </c>
      <c r="D24" s="11" t="s">
        <v>423</v>
      </c>
      <c r="E24" s="11" t="s">
        <v>389</v>
      </c>
      <c r="F24" s="11" t="s">
        <v>382</v>
      </c>
      <c r="G24" t="s">
        <v>381</v>
      </c>
      <c r="H24" t="s">
        <v>385</v>
      </c>
    </row>
    <row r="25" spans="1:8">
      <c r="A25" s="12" t="s">
        <v>428</v>
      </c>
      <c r="B25" s="1" t="s">
        <v>32</v>
      </c>
      <c r="C25" s="11" t="s">
        <v>425</v>
      </c>
      <c r="D25" s="11" t="s">
        <v>423</v>
      </c>
      <c r="E25" s="11" t="s">
        <v>389</v>
      </c>
      <c r="F25" s="11" t="s">
        <v>382</v>
      </c>
      <c r="G25" t="s">
        <v>381</v>
      </c>
      <c r="H25" t="s">
        <v>385</v>
      </c>
    </row>
    <row r="26" spans="1:8">
      <c r="A26" s="12" t="s">
        <v>428</v>
      </c>
      <c r="B26" s="1" t="s">
        <v>33</v>
      </c>
      <c r="C26" s="11" t="s">
        <v>425</v>
      </c>
      <c r="D26" s="11" t="s">
        <v>423</v>
      </c>
      <c r="E26" s="11" t="s">
        <v>389</v>
      </c>
      <c r="F26" s="11" t="s">
        <v>382</v>
      </c>
      <c r="G26" t="s">
        <v>381</v>
      </c>
      <c r="H26" t="s">
        <v>385</v>
      </c>
    </row>
    <row r="27" spans="1:8">
      <c r="A27" s="12" t="s">
        <v>428</v>
      </c>
      <c r="B27" s="1" t="s">
        <v>34</v>
      </c>
      <c r="C27" s="11" t="s">
        <v>425</v>
      </c>
      <c r="D27" s="11" t="s">
        <v>423</v>
      </c>
      <c r="E27" s="11" t="s">
        <v>390</v>
      </c>
      <c r="F27" s="11" t="s">
        <v>387</v>
      </c>
      <c r="G27" t="s">
        <v>397</v>
      </c>
      <c r="H27" t="s">
        <v>398</v>
      </c>
    </row>
    <row r="28" spans="1:8">
      <c r="A28" s="12" t="s">
        <v>428</v>
      </c>
      <c r="B28" s="1" t="s">
        <v>35</v>
      </c>
      <c r="C28" s="11" t="s">
        <v>425</v>
      </c>
      <c r="D28" s="11" t="s">
        <v>423</v>
      </c>
      <c r="E28" s="11" t="s">
        <v>390</v>
      </c>
      <c r="F28" s="11" t="s">
        <v>387</v>
      </c>
      <c r="G28" t="s">
        <v>397</v>
      </c>
      <c r="H28" t="s">
        <v>398</v>
      </c>
    </row>
    <row r="29" spans="1:8">
      <c r="A29" s="12" t="s">
        <v>428</v>
      </c>
      <c r="B29" s="1" t="s">
        <v>36</v>
      </c>
      <c r="C29" s="11" t="s">
        <v>424</v>
      </c>
      <c r="D29" s="11" t="s">
        <v>422</v>
      </c>
      <c r="E29" s="11" t="s">
        <v>379</v>
      </c>
      <c r="F29" s="11" t="s">
        <v>381</v>
      </c>
      <c r="G29" t="s">
        <v>382</v>
      </c>
      <c r="H29" t="s">
        <v>386</v>
      </c>
    </row>
    <row r="30" spans="1:8">
      <c r="A30" s="12" t="s">
        <v>428</v>
      </c>
      <c r="B30" s="1" t="s">
        <v>37</v>
      </c>
      <c r="C30" s="11" t="s">
        <v>425</v>
      </c>
      <c r="D30" s="11" t="s">
        <v>423</v>
      </c>
      <c r="E30" s="11" t="s">
        <v>388</v>
      </c>
      <c r="F30" s="11" t="s">
        <v>391</v>
      </c>
      <c r="G30" t="s">
        <v>397</v>
      </c>
      <c r="H30" t="s">
        <v>398</v>
      </c>
    </row>
    <row r="31" spans="1:8">
      <c r="A31" s="12" t="s">
        <v>428</v>
      </c>
      <c r="B31" s="1" t="s">
        <v>38</v>
      </c>
      <c r="C31" s="11" t="s">
        <v>425</v>
      </c>
      <c r="D31" s="11" t="s">
        <v>423</v>
      </c>
      <c r="E31" s="11" t="s">
        <v>388</v>
      </c>
      <c r="F31" s="11" t="s">
        <v>391</v>
      </c>
      <c r="G31" t="s">
        <v>397</v>
      </c>
      <c r="H31" t="s">
        <v>398</v>
      </c>
    </row>
    <row r="32" spans="1:8">
      <c r="A32" s="12" t="s">
        <v>428</v>
      </c>
      <c r="B32" s="1" t="s">
        <v>39</v>
      </c>
      <c r="C32" s="11" t="s">
        <v>425</v>
      </c>
      <c r="D32" s="11" t="s">
        <v>423</v>
      </c>
      <c r="E32" s="11" t="s">
        <v>392</v>
      </c>
      <c r="F32" s="11" t="s">
        <v>381</v>
      </c>
      <c r="G32" t="s">
        <v>387</v>
      </c>
      <c r="H32" t="s">
        <v>390</v>
      </c>
    </row>
    <row r="33" spans="1:10">
      <c r="A33" s="12" t="s">
        <v>428</v>
      </c>
      <c r="B33" s="1" t="s">
        <v>40</v>
      </c>
      <c r="C33" s="11" t="s">
        <v>425</v>
      </c>
      <c r="D33" s="11" t="s">
        <v>423</v>
      </c>
      <c r="E33" s="11" t="s">
        <v>392</v>
      </c>
      <c r="F33" s="11" t="s">
        <v>381</v>
      </c>
      <c r="G33" t="s">
        <v>387</v>
      </c>
      <c r="H33" t="s">
        <v>390</v>
      </c>
    </row>
    <row r="34" spans="1:10">
      <c r="A34" s="12" t="s">
        <v>428</v>
      </c>
      <c r="B34" s="1" t="s">
        <v>41</v>
      </c>
      <c r="C34" s="11" t="s">
        <v>425</v>
      </c>
      <c r="D34" s="11" t="s">
        <v>423</v>
      </c>
      <c r="E34" s="11" t="s">
        <v>392</v>
      </c>
      <c r="F34" s="11" t="s">
        <v>381</v>
      </c>
      <c r="G34" t="s">
        <v>387</v>
      </c>
      <c r="H34" t="s">
        <v>390</v>
      </c>
    </row>
    <row r="35" spans="1:10">
      <c r="A35" s="12" t="s">
        <v>428</v>
      </c>
      <c r="B35" s="1" t="s">
        <v>42</v>
      </c>
      <c r="C35" s="11" t="s">
        <v>425</v>
      </c>
      <c r="D35" s="11" t="s">
        <v>423</v>
      </c>
      <c r="E35" s="11" t="s">
        <v>392</v>
      </c>
      <c r="F35" s="11" t="s">
        <v>381</v>
      </c>
      <c r="G35" t="s">
        <v>387</v>
      </c>
      <c r="H35" t="s">
        <v>390</v>
      </c>
    </row>
    <row r="36" spans="1:10">
      <c r="A36" s="12" t="s">
        <v>428</v>
      </c>
      <c r="B36" s="1" t="s">
        <v>43</v>
      </c>
      <c r="C36" s="11" t="s">
        <v>425</v>
      </c>
      <c r="D36" s="11" t="s">
        <v>423</v>
      </c>
      <c r="E36" s="11" t="s">
        <v>389</v>
      </c>
      <c r="F36" s="11" t="s">
        <v>382</v>
      </c>
      <c r="G36" t="s">
        <v>381</v>
      </c>
      <c r="H36" t="s">
        <v>385</v>
      </c>
    </row>
    <row r="37" spans="1:10">
      <c r="A37" s="12" t="s">
        <v>428</v>
      </c>
      <c r="B37" s="1" t="s">
        <v>44</v>
      </c>
      <c r="C37" s="11" t="s">
        <v>424</v>
      </c>
      <c r="D37" s="11" t="s">
        <v>422</v>
      </c>
      <c r="E37" s="11" t="s">
        <v>383</v>
      </c>
      <c r="F37" s="11" t="s">
        <v>384</v>
      </c>
      <c r="G37" t="s">
        <v>380</v>
      </c>
      <c r="H37" t="s">
        <v>395</v>
      </c>
    </row>
    <row r="38" spans="1:10">
      <c r="A38" s="12" t="s">
        <v>428</v>
      </c>
      <c r="B38" s="1" t="s">
        <v>45</v>
      </c>
      <c r="C38" s="11" t="s">
        <v>424</v>
      </c>
      <c r="D38" s="11" t="s">
        <v>422</v>
      </c>
      <c r="E38" s="11" t="s">
        <v>393</v>
      </c>
      <c r="F38" s="11" t="s">
        <v>383</v>
      </c>
      <c r="G38" t="s">
        <v>380</v>
      </c>
      <c r="H38" t="s">
        <v>395</v>
      </c>
    </row>
    <row r="39" spans="1:10">
      <c r="A39" s="12" t="s">
        <v>428</v>
      </c>
      <c r="B39" s="1" t="s">
        <v>46</v>
      </c>
      <c r="C39" s="11" t="s">
        <v>424</v>
      </c>
      <c r="D39" s="11" t="s">
        <v>422</v>
      </c>
      <c r="E39" s="11" t="s">
        <v>393</v>
      </c>
      <c r="F39" s="11" t="s">
        <v>383</v>
      </c>
      <c r="G39" t="s">
        <v>380</v>
      </c>
      <c r="H39" t="s">
        <v>395</v>
      </c>
    </row>
    <row r="40" spans="1:10">
      <c r="A40" s="12" t="s">
        <v>428</v>
      </c>
      <c r="B40" s="1" t="s">
        <v>47</v>
      </c>
      <c r="C40" s="11" t="s">
        <v>424</v>
      </c>
      <c r="D40" s="11" t="s">
        <v>422</v>
      </c>
      <c r="E40" s="11" t="s">
        <v>393</v>
      </c>
      <c r="F40" s="11" t="s">
        <v>383</v>
      </c>
      <c r="G40" t="s">
        <v>380</v>
      </c>
      <c r="H40" t="s">
        <v>395</v>
      </c>
    </row>
    <row r="41" spans="1:10">
      <c r="A41" s="12" t="s">
        <v>428</v>
      </c>
      <c r="B41" s="1" t="s">
        <v>48</v>
      </c>
      <c r="C41" s="11" t="s">
        <v>424</v>
      </c>
      <c r="D41" s="11" t="s">
        <v>422</v>
      </c>
      <c r="E41" s="11" t="s">
        <v>393</v>
      </c>
      <c r="F41" s="11" t="s">
        <v>394</v>
      </c>
      <c r="G41" t="s">
        <v>380</v>
      </c>
      <c r="H41" t="s">
        <v>395</v>
      </c>
    </row>
    <row r="42" spans="1:10">
      <c r="A42" s="12" t="s">
        <v>428</v>
      </c>
      <c r="B42" s="1" t="s">
        <v>49</v>
      </c>
      <c r="C42" s="11" t="s">
        <v>424</v>
      </c>
      <c r="D42" s="11" t="s">
        <v>422</v>
      </c>
      <c r="E42" s="11" t="s">
        <v>393</v>
      </c>
      <c r="F42" s="11" t="s">
        <v>394</v>
      </c>
      <c r="G42" t="s">
        <v>380</v>
      </c>
      <c r="H42" t="s">
        <v>395</v>
      </c>
    </row>
    <row r="43" spans="1:10">
      <c r="A43" s="12" t="s">
        <v>428</v>
      </c>
      <c r="B43" s="1" t="s">
        <v>50</v>
      </c>
      <c r="C43" s="11" t="s">
        <v>424</v>
      </c>
      <c r="D43" s="11" t="s">
        <v>422</v>
      </c>
      <c r="E43" s="11" t="s">
        <v>393</v>
      </c>
      <c r="F43" s="11" t="s">
        <v>394</v>
      </c>
      <c r="G43" t="s">
        <v>380</v>
      </c>
      <c r="H43" t="s">
        <v>395</v>
      </c>
    </row>
    <row r="44" spans="1:10">
      <c r="A44" s="12" t="s">
        <v>428</v>
      </c>
      <c r="B44" s="1" t="s">
        <v>51</v>
      </c>
      <c r="C44" s="11" t="s">
        <v>425</v>
      </c>
      <c r="D44" s="11" t="s">
        <v>423</v>
      </c>
      <c r="E44" s="11" t="s">
        <v>386</v>
      </c>
      <c r="F44" s="11" t="s">
        <v>390</v>
      </c>
      <c r="G44" t="s">
        <v>388</v>
      </c>
      <c r="H44" t="s">
        <v>391</v>
      </c>
    </row>
    <row r="45" spans="1:10">
      <c r="A45" s="12" t="s">
        <v>428</v>
      </c>
      <c r="B45" s="1" t="s">
        <v>52</v>
      </c>
      <c r="C45" s="11" t="s">
        <v>425</v>
      </c>
      <c r="D45" s="11" t="s">
        <v>423</v>
      </c>
      <c r="E45" s="11" t="s">
        <v>386</v>
      </c>
      <c r="F45" s="11" t="s">
        <v>390</v>
      </c>
      <c r="G45" t="s">
        <v>388</v>
      </c>
      <c r="H45" t="s">
        <v>391</v>
      </c>
    </row>
    <row r="46" spans="1:10">
      <c r="A46" s="12" t="s">
        <v>428</v>
      </c>
      <c r="B46" s="1" t="s">
        <v>53</v>
      </c>
      <c r="C46" s="11" t="s">
        <v>424</v>
      </c>
      <c r="D46" s="11" t="s">
        <v>422</v>
      </c>
      <c r="E46" s="11" t="s">
        <v>384</v>
      </c>
      <c r="F46" s="11" t="s">
        <v>395</v>
      </c>
      <c r="G46" t="s">
        <v>396</v>
      </c>
      <c r="H46" t="s">
        <v>394</v>
      </c>
    </row>
    <row r="47" spans="1:10">
      <c r="A47" s="12" t="s">
        <v>428</v>
      </c>
      <c r="B47" s="1" t="s">
        <v>54</v>
      </c>
      <c r="C47" s="11" t="s">
        <v>424</v>
      </c>
      <c r="D47" s="11" t="s">
        <v>422</v>
      </c>
      <c r="E47" s="11" t="s">
        <v>379</v>
      </c>
      <c r="F47" s="11" t="s">
        <v>380</v>
      </c>
      <c r="G47" t="s">
        <v>382</v>
      </c>
      <c r="H47" t="s">
        <v>386</v>
      </c>
    </row>
    <row r="48" spans="1:10">
      <c r="A48" s="12" t="s">
        <v>428</v>
      </c>
      <c r="B48" s="1" t="s">
        <v>55</v>
      </c>
      <c r="C48" s="11" t="s">
        <v>425</v>
      </c>
      <c r="D48" s="11" t="s">
        <v>423</v>
      </c>
      <c r="E48" s="11" t="s">
        <v>379</v>
      </c>
      <c r="F48" s="11" t="s">
        <v>380</v>
      </c>
      <c r="G48" t="s">
        <v>382</v>
      </c>
      <c r="H48" t="s">
        <v>386</v>
      </c>
      <c r="I48" s="90" t="s">
        <v>444</v>
      </c>
      <c r="J48" s="90" t="s">
        <v>445</v>
      </c>
    </row>
    <row r="49" spans="1:8">
      <c r="A49" s="12" t="s">
        <v>428</v>
      </c>
      <c r="B49" s="1" t="s">
        <v>56</v>
      </c>
      <c r="C49" s="11" t="s">
        <v>424</v>
      </c>
      <c r="D49" s="11" t="s">
        <v>422</v>
      </c>
      <c r="E49" s="11" t="s">
        <v>394</v>
      </c>
      <c r="F49" s="11" t="s">
        <v>381</v>
      </c>
      <c r="G49" t="s">
        <v>383</v>
      </c>
      <c r="H49" t="s">
        <v>393</v>
      </c>
    </row>
    <row r="50" spans="1:8">
      <c r="A50" s="12" t="s">
        <v>428</v>
      </c>
      <c r="B50" s="1" t="s">
        <v>57</v>
      </c>
      <c r="C50" s="11" t="s">
        <v>425</v>
      </c>
      <c r="D50" s="11" t="s">
        <v>423</v>
      </c>
      <c r="E50" s="11" t="s">
        <v>388</v>
      </c>
      <c r="F50" s="11" t="s">
        <v>386</v>
      </c>
      <c r="G50" t="s">
        <v>381</v>
      </c>
      <c r="H50" t="s">
        <v>385</v>
      </c>
    </row>
    <row r="51" spans="1:8">
      <c r="A51" s="12" t="s">
        <v>428</v>
      </c>
      <c r="B51" s="1" t="s">
        <v>58</v>
      </c>
      <c r="C51" s="11" t="s">
        <v>425</v>
      </c>
      <c r="D51" s="11" t="s">
        <v>423</v>
      </c>
      <c r="E51" s="11" t="s">
        <v>388</v>
      </c>
      <c r="F51" s="11" t="s">
        <v>386</v>
      </c>
      <c r="G51" t="s">
        <v>381</v>
      </c>
      <c r="H51" t="s">
        <v>385</v>
      </c>
    </row>
    <row r="52" spans="1:8">
      <c r="A52" s="12" t="s">
        <v>428</v>
      </c>
      <c r="B52" s="1" t="s">
        <v>59</v>
      </c>
      <c r="C52" s="11" t="s">
        <v>425</v>
      </c>
      <c r="D52" s="11" t="s">
        <v>423</v>
      </c>
      <c r="E52" s="11" t="s">
        <v>388</v>
      </c>
      <c r="F52" s="11" t="s">
        <v>386</v>
      </c>
      <c r="G52" t="s">
        <v>381</v>
      </c>
      <c r="H52" t="s">
        <v>385</v>
      </c>
    </row>
    <row r="53" spans="1:8">
      <c r="A53" t="s">
        <v>429</v>
      </c>
      <c r="B53" s="1" t="s">
        <v>60</v>
      </c>
      <c r="C53" s="11" t="s">
        <v>425</v>
      </c>
      <c r="D53" s="11" t="s">
        <v>423</v>
      </c>
      <c r="E53" s="11" t="s">
        <v>389</v>
      </c>
      <c r="F53" s="11" t="s">
        <v>382</v>
      </c>
      <c r="G53" t="s">
        <v>381</v>
      </c>
      <c r="H53" t="s">
        <v>385</v>
      </c>
    </row>
    <row r="54" spans="1:8">
      <c r="A54" s="12" t="s">
        <v>429</v>
      </c>
      <c r="B54" s="1" t="s">
        <v>61</v>
      </c>
      <c r="C54" s="11" t="s">
        <v>425</v>
      </c>
      <c r="D54" s="11" t="s">
        <v>423</v>
      </c>
      <c r="E54" s="11" t="s">
        <v>390</v>
      </c>
      <c r="F54" s="11" t="s">
        <v>386</v>
      </c>
      <c r="G54" t="s">
        <v>397</v>
      </c>
      <c r="H54" t="s">
        <v>398</v>
      </c>
    </row>
    <row r="55" spans="1:8">
      <c r="A55" s="12" t="s">
        <v>429</v>
      </c>
      <c r="B55" s="1" t="s">
        <v>62</v>
      </c>
      <c r="C55" s="11" t="s">
        <v>425</v>
      </c>
      <c r="D55" s="11" t="s">
        <v>423</v>
      </c>
      <c r="E55" s="11" t="s">
        <v>390</v>
      </c>
      <c r="F55" s="11" t="s">
        <v>386</v>
      </c>
      <c r="G55" t="s">
        <v>397</v>
      </c>
      <c r="H55" t="s">
        <v>398</v>
      </c>
    </row>
    <row r="56" spans="1:8">
      <c r="A56" s="12" t="s">
        <v>429</v>
      </c>
      <c r="B56" s="1" t="s">
        <v>63</v>
      </c>
      <c r="C56" s="11" t="s">
        <v>425</v>
      </c>
      <c r="D56" s="11" t="s">
        <v>423</v>
      </c>
      <c r="E56" s="11" t="s">
        <v>390</v>
      </c>
      <c r="F56" s="11" t="s">
        <v>386</v>
      </c>
      <c r="G56" t="s">
        <v>397</v>
      </c>
      <c r="H56" t="s">
        <v>398</v>
      </c>
    </row>
    <row r="57" spans="1:8">
      <c r="A57" s="12" t="s">
        <v>429</v>
      </c>
      <c r="B57" s="1" t="s">
        <v>64</v>
      </c>
      <c r="C57" s="11" t="s">
        <v>425</v>
      </c>
      <c r="D57" s="11" t="s">
        <v>423</v>
      </c>
      <c r="E57" s="11" t="s">
        <v>390</v>
      </c>
      <c r="F57" s="11" t="s">
        <v>386</v>
      </c>
      <c r="G57" t="s">
        <v>397</v>
      </c>
      <c r="H57" t="s">
        <v>398</v>
      </c>
    </row>
    <row r="58" spans="1:8">
      <c r="A58" s="12" t="s">
        <v>429</v>
      </c>
      <c r="B58" s="1" t="s">
        <v>65</v>
      </c>
      <c r="C58" s="11" t="s">
        <v>425</v>
      </c>
      <c r="D58" s="11" t="s">
        <v>423</v>
      </c>
      <c r="E58" s="11" t="s">
        <v>390</v>
      </c>
      <c r="F58" s="11" t="s">
        <v>386</v>
      </c>
      <c r="G58" t="s">
        <v>397</v>
      </c>
      <c r="H58" t="s">
        <v>398</v>
      </c>
    </row>
    <row r="59" spans="1:8">
      <c r="A59" s="12" t="s">
        <v>429</v>
      </c>
      <c r="B59" s="1" t="s">
        <v>66</v>
      </c>
      <c r="C59" s="11" t="s">
        <v>425</v>
      </c>
      <c r="D59" s="11" t="s">
        <v>423</v>
      </c>
      <c r="E59" s="11" t="s">
        <v>390</v>
      </c>
      <c r="F59" s="11" t="s">
        <v>386</v>
      </c>
      <c r="G59" t="s">
        <v>397</v>
      </c>
      <c r="H59" t="s">
        <v>398</v>
      </c>
    </row>
    <row r="60" spans="1:8">
      <c r="A60" s="12" t="s">
        <v>429</v>
      </c>
      <c r="B60" s="1" t="s">
        <v>67</v>
      </c>
      <c r="C60" s="11" t="s">
        <v>425</v>
      </c>
      <c r="D60" s="11" t="s">
        <v>423</v>
      </c>
      <c r="E60" s="11" t="s">
        <v>390</v>
      </c>
      <c r="F60" s="11" t="s">
        <v>386</v>
      </c>
      <c r="G60" t="s">
        <v>397</v>
      </c>
      <c r="H60" t="s">
        <v>398</v>
      </c>
    </row>
    <row r="61" spans="1:8">
      <c r="A61" s="12" t="s">
        <v>429</v>
      </c>
      <c r="B61" s="1" t="s">
        <v>68</v>
      </c>
      <c r="C61" s="11" t="s">
        <v>424</v>
      </c>
      <c r="D61" s="11" t="s">
        <v>422</v>
      </c>
      <c r="E61" s="11" t="s">
        <v>396</v>
      </c>
      <c r="F61" s="11" t="s">
        <v>393</v>
      </c>
      <c r="G61" t="s">
        <v>380</v>
      </c>
      <c r="H61" t="s">
        <v>395</v>
      </c>
    </row>
    <row r="62" spans="1:8">
      <c r="A62" s="12" t="s">
        <v>429</v>
      </c>
      <c r="B62" s="1" t="s">
        <v>69</v>
      </c>
      <c r="C62" s="11" t="s">
        <v>424</v>
      </c>
      <c r="D62" s="11" t="s">
        <v>422</v>
      </c>
      <c r="E62" s="11" t="s">
        <v>383</v>
      </c>
      <c r="F62" s="11" t="s">
        <v>381</v>
      </c>
      <c r="G62" t="s">
        <v>396</v>
      </c>
      <c r="H62" t="s">
        <v>394</v>
      </c>
    </row>
    <row r="63" spans="1:8">
      <c r="A63" s="12" t="s">
        <v>429</v>
      </c>
      <c r="B63" s="1" t="s">
        <v>70</v>
      </c>
      <c r="C63" s="11" t="s">
        <v>424</v>
      </c>
      <c r="D63" s="11" t="s">
        <v>422</v>
      </c>
      <c r="E63" s="11" t="s">
        <v>395</v>
      </c>
      <c r="F63" s="11" t="s">
        <v>385</v>
      </c>
      <c r="G63" t="s">
        <v>383</v>
      </c>
      <c r="H63" t="s">
        <v>393</v>
      </c>
    </row>
    <row r="64" spans="1:8">
      <c r="A64" s="12" t="s">
        <v>429</v>
      </c>
      <c r="B64" s="1" t="s">
        <v>71</v>
      </c>
      <c r="C64" s="11" t="s">
        <v>424</v>
      </c>
      <c r="D64" s="11" t="s">
        <v>422</v>
      </c>
      <c r="E64" s="11" t="s">
        <v>395</v>
      </c>
      <c r="F64" s="11" t="s">
        <v>385</v>
      </c>
      <c r="G64" t="s">
        <v>383</v>
      </c>
      <c r="H64" t="s">
        <v>393</v>
      </c>
    </row>
    <row r="65" spans="1:8">
      <c r="A65" s="12" t="s">
        <v>429</v>
      </c>
      <c r="B65" s="1" t="s">
        <v>72</v>
      </c>
      <c r="C65" s="11" t="s">
        <v>424</v>
      </c>
      <c r="D65" s="11" t="s">
        <v>422</v>
      </c>
      <c r="E65" s="11" t="s">
        <v>395</v>
      </c>
      <c r="F65" s="11" t="s">
        <v>385</v>
      </c>
      <c r="G65" t="s">
        <v>383</v>
      </c>
      <c r="H65" t="s">
        <v>393</v>
      </c>
    </row>
    <row r="66" spans="1:8">
      <c r="A66" s="12" t="s">
        <v>429</v>
      </c>
      <c r="B66" s="1" t="s">
        <v>73</v>
      </c>
      <c r="C66" s="11" t="s">
        <v>424</v>
      </c>
      <c r="D66" s="11" t="s">
        <v>422</v>
      </c>
      <c r="E66" s="11" t="s">
        <v>395</v>
      </c>
      <c r="F66" s="11" t="s">
        <v>385</v>
      </c>
      <c r="G66" t="s">
        <v>383</v>
      </c>
      <c r="H66" t="s">
        <v>393</v>
      </c>
    </row>
    <row r="67" spans="1:8">
      <c r="A67" s="12" t="s">
        <v>429</v>
      </c>
      <c r="B67" s="1" t="s">
        <v>74</v>
      </c>
      <c r="C67" s="11" t="s">
        <v>424</v>
      </c>
      <c r="D67" s="11" t="s">
        <v>422</v>
      </c>
      <c r="E67" s="11" t="s">
        <v>395</v>
      </c>
      <c r="F67" s="11" t="s">
        <v>385</v>
      </c>
      <c r="G67" t="s">
        <v>383</v>
      </c>
      <c r="H67" t="s">
        <v>393</v>
      </c>
    </row>
    <row r="68" spans="1:8">
      <c r="A68" s="12" t="s">
        <v>429</v>
      </c>
      <c r="B68" s="1" t="s">
        <v>75</v>
      </c>
      <c r="C68" s="11" t="s">
        <v>424</v>
      </c>
      <c r="D68" s="11" t="s">
        <v>422</v>
      </c>
      <c r="E68" s="11" t="s">
        <v>395</v>
      </c>
      <c r="F68" s="11" t="s">
        <v>385</v>
      </c>
      <c r="G68" t="s">
        <v>383</v>
      </c>
      <c r="H68" t="s">
        <v>393</v>
      </c>
    </row>
    <row r="69" spans="1:8">
      <c r="A69" s="12" t="s">
        <v>429</v>
      </c>
      <c r="B69" s="1" t="s">
        <v>76</v>
      </c>
      <c r="C69" s="11" t="s">
        <v>424</v>
      </c>
      <c r="D69" s="11" t="s">
        <v>422</v>
      </c>
      <c r="E69" s="11" t="s">
        <v>384</v>
      </c>
      <c r="F69" s="11" t="s">
        <v>395</v>
      </c>
      <c r="G69" t="s">
        <v>396</v>
      </c>
      <c r="H69" t="s">
        <v>394</v>
      </c>
    </row>
    <row r="70" spans="1:8">
      <c r="A70" s="12" t="s">
        <v>429</v>
      </c>
      <c r="B70" s="1" t="s">
        <v>77</v>
      </c>
      <c r="C70" s="11" t="s">
        <v>425</v>
      </c>
      <c r="D70" s="11" t="s">
        <v>423</v>
      </c>
      <c r="E70" s="11" t="s">
        <v>385</v>
      </c>
      <c r="F70" s="11" t="s">
        <v>387</v>
      </c>
      <c r="G70" t="s">
        <v>388</v>
      </c>
      <c r="H70" t="s">
        <v>391</v>
      </c>
    </row>
    <row r="71" spans="1:8">
      <c r="A71" s="12" t="s">
        <v>429</v>
      </c>
      <c r="B71" s="1" t="s">
        <v>78</v>
      </c>
      <c r="C71" s="11" t="s">
        <v>425</v>
      </c>
      <c r="D71" s="11" t="s">
        <v>423</v>
      </c>
      <c r="E71" s="11" t="s">
        <v>385</v>
      </c>
      <c r="F71" s="11" t="s">
        <v>387</v>
      </c>
      <c r="G71" t="s">
        <v>388</v>
      </c>
      <c r="H71" t="s">
        <v>391</v>
      </c>
    </row>
    <row r="72" spans="1:8">
      <c r="A72" s="12" t="s">
        <v>429</v>
      </c>
      <c r="B72" s="1" t="s">
        <v>79</v>
      </c>
      <c r="C72" s="11" t="s">
        <v>425</v>
      </c>
      <c r="D72" s="11" t="s">
        <v>423</v>
      </c>
      <c r="E72" s="11" t="s">
        <v>385</v>
      </c>
      <c r="F72" s="11" t="s">
        <v>387</v>
      </c>
      <c r="G72" t="s">
        <v>388</v>
      </c>
      <c r="H72" t="s">
        <v>391</v>
      </c>
    </row>
    <row r="73" spans="1:8">
      <c r="A73" s="12" t="s">
        <v>429</v>
      </c>
      <c r="B73" s="1" t="s">
        <v>80</v>
      </c>
      <c r="C73" s="11" t="s">
        <v>425</v>
      </c>
      <c r="D73" s="11" t="s">
        <v>423</v>
      </c>
      <c r="E73" s="11" t="s">
        <v>385</v>
      </c>
      <c r="F73" s="11" t="s">
        <v>387</v>
      </c>
      <c r="G73" t="s">
        <v>388</v>
      </c>
      <c r="H73" t="s">
        <v>391</v>
      </c>
    </row>
    <row r="74" spans="1:8">
      <c r="A74" s="12" t="s">
        <v>429</v>
      </c>
      <c r="B74" s="1" t="s">
        <v>81</v>
      </c>
      <c r="C74" s="11" t="s">
        <v>425</v>
      </c>
      <c r="D74" s="11" t="s">
        <v>423</v>
      </c>
      <c r="E74" s="11" t="s">
        <v>385</v>
      </c>
      <c r="F74" s="11" t="s">
        <v>387</v>
      </c>
      <c r="G74" t="s">
        <v>388</v>
      </c>
      <c r="H74" t="s">
        <v>391</v>
      </c>
    </row>
    <row r="75" spans="1:8">
      <c r="A75" s="12" t="s">
        <v>429</v>
      </c>
      <c r="B75" s="1" t="s">
        <v>82</v>
      </c>
      <c r="C75" s="11" t="s">
        <v>425</v>
      </c>
      <c r="D75" s="11" t="s">
        <v>423</v>
      </c>
      <c r="E75" s="11" t="s">
        <v>385</v>
      </c>
      <c r="F75" s="11" t="s">
        <v>387</v>
      </c>
      <c r="G75" t="s">
        <v>388</v>
      </c>
      <c r="H75" t="s">
        <v>391</v>
      </c>
    </row>
    <row r="76" spans="1:8">
      <c r="A76" s="12" t="s">
        <v>429</v>
      </c>
      <c r="B76" s="1" t="s">
        <v>83</v>
      </c>
      <c r="C76" s="11" t="s">
        <v>425</v>
      </c>
      <c r="D76" s="11" t="s">
        <v>423</v>
      </c>
      <c r="E76" s="11" t="s">
        <v>385</v>
      </c>
      <c r="F76" s="11" t="s">
        <v>387</v>
      </c>
      <c r="G76" t="s">
        <v>388</v>
      </c>
      <c r="H76" t="s">
        <v>391</v>
      </c>
    </row>
    <row r="77" spans="1:8">
      <c r="A77" s="12" t="s">
        <v>429</v>
      </c>
      <c r="B77" s="1" t="s">
        <v>84</v>
      </c>
      <c r="C77" s="11" t="s">
        <v>425</v>
      </c>
      <c r="D77" s="11" t="s">
        <v>423</v>
      </c>
      <c r="E77" s="11" t="s">
        <v>385</v>
      </c>
      <c r="F77" s="11" t="s">
        <v>387</v>
      </c>
      <c r="G77" t="s">
        <v>388</v>
      </c>
      <c r="H77" t="s">
        <v>391</v>
      </c>
    </row>
    <row r="78" spans="1:8">
      <c r="A78" s="12" t="s">
        <v>429</v>
      </c>
      <c r="B78" s="1" t="s">
        <v>85</v>
      </c>
      <c r="C78" s="11" t="s">
        <v>425</v>
      </c>
      <c r="D78" s="11" t="s">
        <v>423</v>
      </c>
      <c r="E78" s="11" t="s">
        <v>385</v>
      </c>
      <c r="F78" s="11" t="s">
        <v>387</v>
      </c>
      <c r="G78" t="s">
        <v>388</v>
      </c>
      <c r="H78" t="s">
        <v>391</v>
      </c>
    </row>
    <row r="79" spans="1:8">
      <c r="A79" s="12" t="s">
        <v>429</v>
      </c>
      <c r="B79" s="1" t="s">
        <v>86</v>
      </c>
      <c r="C79" s="11" t="s">
        <v>425</v>
      </c>
      <c r="D79" s="11" t="s">
        <v>423</v>
      </c>
      <c r="E79" s="11" t="s">
        <v>385</v>
      </c>
      <c r="F79" s="11" t="s">
        <v>387</v>
      </c>
      <c r="G79" t="s">
        <v>388</v>
      </c>
      <c r="H79" t="s">
        <v>391</v>
      </c>
    </row>
    <row r="80" spans="1:8">
      <c r="A80" s="12" t="s">
        <v>429</v>
      </c>
      <c r="B80" s="1" t="s">
        <v>87</v>
      </c>
      <c r="C80" s="11" t="s">
        <v>425</v>
      </c>
      <c r="D80" s="11" t="s">
        <v>423</v>
      </c>
      <c r="E80" s="11" t="s">
        <v>385</v>
      </c>
      <c r="F80" s="11" t="s">
        <v>387</v>
      </c>
      <c r="G80" t="s">
        <v>388</v>
      </c>
      <c r="H80" t="s">
        <v>391</v>
      </c>
    </row>
    <row r="81" spans="1:8">
      <c r="A81" s="12" t="s">
        <v>429</v>
      </c>
      <c r="B81" s="1" t="s">
        <v>88</v>
      </c>
      <c r="C81" s="11" t="s">
        <v>425</v>
      </c>
      <c r="D81" s="11" t="s">
        <v>423</v>
      </c>
      <c r="E81" s="11" t="s">
        <v>385</v>
      </c>
      <c r="F81" s="11" t="s">
        <v>387</v>
      </c>
      <c r="G81" t="s">
        <v>388</v>
      </c>
      <c r="H81" t="s">
        <v>391</v>
      </c>
    </row>
    <row r="82" spans="1:8">
      <c r="A82" s="12" t="s">
        <v>429</v>
      </c>
      <c r="B82" s="1" t="s">
        <v>89</v>
      </c>
      <c r="C82" s="11" t="s">
        <v>425</v>
      </c>
      <c r="D82" s="11" t="s">
        <v>423</v>
      </c>
      <c r="E82" s="11" t="s">
        <v>385</v>
      </c>
      <c r="F82" s="11" t="s">
        <v>387</v>
      </c>
      <c r="G82" t="s">
        <v>388</v>
      </c>
      <c r="H82" t="s">
        <v>391</v>
      </c>
    </row>
    <row r="83" spans="1:8">
      <c r="A83" s="12" t="s">
        <v>429</v>
      </c>
      <c r="B83" s="1" t="s">
        <v>90</v>
      </c>
      <c r="C83" s="11" t="s">
        <v>425</v>
      </c>
      <c r="D83" s="11" t="s">
        <v>423</v>
      </c>
      <c r="E83" s="11" t="s">
        <v>391</v>
      </c>
      <c r="F83" s="11" t="s">
        <v>386</v>
      </c>
      <c r="G83" t="s">
        <v>381</v>
      </c>
      <c r="H83" t="s">
        <v>385</v>
      </c>
    </row>
    <row r="84" spans="1:8">
      <c r="A84" s="12" t="s">
        <v>429</v>
      </c>
      <c r="B84" s="1" t="s">
        <v>91</v>
      </c>
      <c r="C84" s="11" t="s">
        <v>425</v>
      </c>
      <c r="D84" s="11" t="s">
        <v>423</v>
      </c>
      <c r="E84" s="11" t="s">
        <v>382</v>
      </c>
      <c r="F84" s="11" t="s">
        <v>397</v>
      </c>
      <c r="G84" t="s">
        <v>388</v>
      </c>
      <c r="H84" t="s">
        <v>391</v>
      </c>
    </row>
    <row r="85" spans="1:8">
      <c r="A85" s="12" t="s">
        <v>429</v>
      </c>
      <c r="B85" s="1" t="s">
        <v>92</v>
      </c>
      <c r="C85" s="11" t="s">
        <v>425</v>
      </c>
      <c r="D85" s="11" t="s">
        <v>423</v>
      </c>
      <c r="E85" s="11" t="s">
        <v>382</v>
      </c>
      <c r="F85" s="11" t="s">
        <v>397</v>
      </c>
      <c r="G85" t="s">
        <v>388</v>
      </c>
      <c r="H85" t="s">
        <v>391</v>
      </c>
    </row>
    <row r="86" spans="1:8">
      <c r="A86" s="12" t="s">
        <v>429</v>
      </c>
      <c r="B86" s="1" t="s">
        <v>93</v>
      </c>
      <c r="C86" s="11" t="s">
        <v>425</v>
      </c>
      <c r="D86" s="11" t="s">
        <v>423</v>
      </c>
      <c r="E86" s="11" t="s">
        <v>381</v>
      </c>
      <c r="F86" s="11" t="s">
        <v>398</v>
      </c>
      <c r="G86" t="s">
        <v>387</v>
      </c>
      <c r="H86" t="s">
        <v>390</v>
      </c>
    </row>
    <row r="87" spans="1:8">
      <c r="A87" s="12" t="s">
        <v>429</v>
      </c>
      <c r="B87" s="1" t="s">
        <v>94</v>
      </c>
      <c r="C87" s="11" t="s">
        <v>424</v>
      </c>
      <c r="D87" s="11" t="s">
        <v>422</v>
      </c>
      <c r="E87" s="11" t="s">
        <v>381</v>
      </c>
      <c r="F87" s="11" t="s">
        <v>382</v>
      </c>
      <c r="G87" t="s">
        <v>396</v>
      </c>
      <c r="H87" t="s">
        <v>394</v>
      </c>
    </row>
    <row r="88" spans="1:8">
      <c r="A88" s="12" t="s">
        <v>429</v>
      </c>
      <c r="B88" s="1" t="s">
        <v>95</v>
      </c>
      <c r="C88" s="11" t="s">
        <v>425</v>
      </c>
      <c r="D88" s="11" t="s">
        <v>423</v>
      </c>
      <c r="E88" s="11" t="s">
        <v>397</v>
      </c>
      <c r="F88" s="11" t="s">
        <v>388</v>
      </c>
      <c r="G88" t="s">
        <v>389</v>
      </c>
      <c r="H88" t="s">
        <v>392</v>
      </c>
    </row>
    <row r="89" spans="1:8">
      <c r="A89" s="12" t="s">
        <v>429</v>
      </c>
      <c r="B89" s="1" t="s">
        <v>96</v>
      </c>
      <c r="C89" s="11" t="s">
        <v>425</v>
      </c>
      <c r="D89" s="11" t="s">
        <v>423</v>
      </c>
      <c r="E89" s="11" t="s">
        <v>390</v>
      </c>
      <c r="F89" s="11" t="s">
        <v>386</v>
      </c>
      <c r="G89" t="s">
        <v>397</v>
      </c>
      <c r="H89" t="s">
        <v>398</v>
      </c>
    </row>
    <row r="90" spans="1:8">
      <c r="A90" s="12" t="s">
        <v>429</v>
      </c>
      <c r="B90" s="1" t="s">
        <v>97</v>
      </c>
      <c r="C90" s="11" t="s">
        <v>425</v>
      </c>
      <c r="D90" s="11" t="s">
        <v>423</v>
      </c>
      <c r="E90" s="11" t="s">
        <v>390</v>
      </c>
      <c r="F90" s="11" t="s">
        <v>386</v>
      </c>
      <c r="G90" t="s">
        <v>397</v>
      </c>
      <c r="H90" t="s">
        <v>398</v>
      </c>
    </row>
    <row r="91" spans="1:8">
      <c r="A91" s="12" t="s">
        <v>429</v>
      </c>
      <c r="B91" s="1" t="s">
        <v>98</v>
      </c>
      <c r="C91" s="11" t="s">
        <v>425</v>
      </c>
      <c r="D91" s="11" t="s">
        <v>423</v>
      </c>
      <c r="E91" s="11" t="s">
        <v>390</v>
      </c>
      <c r="F91" s="11" t="s">
        <v>386</v>
      </c>
      <c r="G91" t="s">
        <v>397</v>
      </c>
      <c r="H91" t="s">
        <v>398</v>
      </c>
    </row>
    <row r="92" spans="1:8">
      <c r="A92" s="12" t="s">
        <v>429</v>
      </c>
      <c r="B92" s="1" t="s">
        <v>99</v>
      </c>
      <c r="C92" s="11" t="s">
        <v>425</v>
      </c>
      <c r="D92" s="11" t="s">
        <v>423</v>
      </c>
      <c r="E92" s="11" t="s">
        <v>390</v>
      </c>
      <c r="F92" s="11" t="s">
        <v>386</v>
      </c>
      <c r="G92" t="s">
        <v>397</v>
      </c>
      <c r="H92" t="s">
        <v>398</v>
      </c>
    </row>
    <row r="93" spans="1:8">
      <c r="A93" s="12" t="s">
        <v>429</v>
      </c>
      <c r="B93" s="1" t="s">
        <v>100</v>
      </c>
      <c r="C93" s="11" t="s">
        <v>425</v>
      </c>
      <c r="D93" s="11" t="s">
        <v>423</v>
      </c>
      <c r="E93" s="11" t="s">
        <v>390</v>
      </c>
      <c r="F93" s="11" t="s">
        <v>386</v>
      </c>
      <c r="G93" t="s">
        <v>397</v>
      </c>
      <c r="H93" t="s">
        <v>398</v>
      </c>
    </row>
    <row r="94" spans="1:8">
      <c r="A94" s="12" t="s">
        <v>429</v>
      </c>
      <c r="B94" s="1" t="s">
        <v>101</v>
      </c>
      <c r="C94" s="11" t="s">
        <v>425</v>
      </c>
      <c r="D94" s="11" t="s">
        <v>423</v>
      </c>
      <c r="E94" s="11" t="s">
        <v>390</v>
      </c>
      <c r="F94" s="11" t="s">
        <v>386</v>
      </c>
      <c r="G94" t="s">
        <v>397</v>
      </c>
      <c r="H94" t="s">
        <v>398</v>
      </c>
    </row>
    <row r="95" spans="1:8">
      <c r="A95" s="12" t="s">
        <v>429</v>
      </c>
      <c r="B95" s="1" t="s">
        <v>102</v>
      </c>
      <c r="C95" s="11" t="s">
        <v>425</v>
      </c>
      <c r="D95" s="11" t="s">
        <v>423</v>
      </c>
      <c r="E95" s="11" t="s">
        <v>390</v>
      </c>
      <c r="F95" s="11" t="s">
        <v>386</v>
      </c>
      <c r="G95" t="s">
        <v>397</v>
      </c>
      <c r="H95" t="s">
        <v>398</v>
      </c>
    </row>
    <row r="96" spans="1:8">
      <c r="A96" s="12" t="s">
        <v>429</v>
      </c>
      <c r="B96" s="1" t="s">
        <v>103</v>
      </c>
      <c r="C96" s="11" t="s">
        <v>425</v>
      </c>
      <c r="D96" s="11" t="s">
        <v>423</v>
      </c>
      <c r="E96" s="11" t="s">
        <v>390</v>
      </c>
      <c r="F96" s="11" t="s">
        <v>386</v>
      </c>
      <c r="G96" t="s">
        <v>397</v>
      </c>
      <c r="H96" t="s">
        <v>398</v>
      </c>
    </row>
    <row r="97" spans="1:8">
      <c r="A97" s="12" t="s">
        <v>429</v>
      </c>
      <c r="B97" s="1" t="s">
        <v>104</v>
      </c>
      <c r="C97" s="11" t="s">
        <v>425</v>
      </c>
      <c r="D97" s="11" t="s">
        <v>423</v>
      </c>
      <c r="E97" s="11" t="s">
        <v>391</v>
      </c>
      <c r="F97" s="11" t="s">
        <v>386</v>
      </c>
      <c r="G97" t="s">
        <v>387</v>
      </c>
      <c r="H97" t="s">
        <v>390</v>
      </c>
    </row>
    <row r="98" spans="1:8">
      <c r="A98" s="12" t="s">
        <v>429</v>
      </c>
      <c r="B98" s="1" t="s">
        <v>105</v>
      </c>
      <c r="C98" s="11" t="s">
        <v>425</v>
      </c>
      <c r="D98" s="11" t="s">
        <v>423</v>
      </c>
      <c r="E98" s="11" t="s">
        <v>386</v>
      </c>
      <c r="F98" s="11" t="s">
        <v>387</v>
      </c>
      <c r="G98" t="s">
        <v>388</v>
      </c>
      <c r="H98" t="s">
        <v>391</v>
      </c>
    </row>
    <row r="99" spans="1:8">
      <c r="A99" s="12" t="s">
        <v>429</v>
      </c>
      <c r="B99" s="1" t="s">
        <v>106</v>
      </c>
      <c r="C99" s="11" t="s">
        <v>425</v>
      </c>
      <c r="D99" s="11" t="s">
        <v>423</v>
      </c>
      <c r="E99" s="11" t="s">
        <v>398</v>
      </c>
      <c r="F99" s="11" t="s">
        <v>397</v>
      </c>
      <c r="G99" t="s">
        <v>389</v>
      </c>
      <c r="H99" t="s">
        <v>392</v>
      </c>
    </row>
    <row r="100" spans="1:8">
      <c r="A100" s="12" t="s">
        <v>429</v>
      </c>
      <c r="B100" s="1" t="s">
        <v>107</v>
      </c>
      <c r="C100" s="11" t="s">
        <v>424</v>
      </c>
      <c r="D100" s="11" t="s">
        <v>422</v>
      </c>
      <c r="E100" s="11" t="s">
        <v>383</v>
      </c>
      <c r="F100" s="11" t="s">
        <v>381</v>
      </c>
      <c r="G100" t="s">
        <v>396</v>
      </c>
      <c r="H100" t="s">
        <v>394</v>
      </c>
    </row>
    <row r="101" spans="1:8">
      <c r="A101" s="12" t="s">
        <v>429</v>
      </c>
      <c r="B101" s="1" t="s">
        <v>108</v>
      </c>
      <c r="C101" s="11" t="s">
        <v>425</v>
      </c>
      <c r="D101" s="11" t="s">
        <v>423</v>
      </c>
      <c r="E101" s="11" t="s">
        <v>398</v>
      </c>
      <c r="F101" s="11" t="s">
        <v>397</v>
      </c>
      <c r="G101" t="s">
        <v>389</v>
      </c>
      <c r="H101" t="s">
        <v>392</v>
      </c>
    </row>
    <row r="102" spans="1:8">
      <c r="A102" s="12" t="s">
        <v>429</v>
      </c>
      <c r="B102" s="1" t="s">
        <v>109</v>
      </c>
      <c r="C102" s="11" t="s">
        <v>424</v>
      </c>
      <c r="D102" s="11" t="s">
        <v>422</v>
      </c>
      <c r="E102" s="11" t="s">
        <v>384</v>
      </c>
      <c r="F102" s="11" t="s">
        <v>395</v>
      </c>
      <c r="G102" t="s">
        <v>396</v>
      </c>
      <c r="H102" t="s">
        <v>394</v>
      </c>
    </row>
    <row r="103" spans="1:8">
      <c r="A103" s="12" t="s">
        <v>429</v>
      </c>
      <c r="B103" s="1" t="s">
        <v>110</v>
      </c>
      <c r="C103" s="11" t="s">
        <v>424</v>
      </c>
      <c r="D103" s="11" t="s">
        <v>422</v>
      </c>
      <c r="E103" s="11" t="s">
        <v>379</v>
      </c>
      <c r="F103" s="11" t="s">
        <v>381</v>
      </c>
      <c r="G103" t="s">
        <v>383</v>
      </c>
      <c r="H103" t="s">
        <v>393</v>
      </c>
    </row>
    <row r="104" spans="1:8">
      <c r="A104" s="12" t="s">
        <v>429</v>
      </c>
      <c r="B104" s="1" t="s">
        <v>111</v>
      </c>
      <c r="C104" s="11" t="s">
        <v>424</v>
      </c>
      <c r="D104" s="11" t="s">
        <v>422</v>
      </c>
      <c r="E104" s="11" t="s">
        <v>394</v>
      </c>
      <c r="F104" s="11" t="s">
        <v>381</v>
      </c>
      <c r="G104" t="s">
        <v>383</v>
      </c>
      <c r="H104" t="s">
        <v>393</v>
      </c>
    </row>
    <row r="105" spans="1:8">
      <c r="A105" s="12" t="s">
        <v>429</v>
      </c>
      <c r="B105" s="1" t="s">
        <v>112</v>
      </c>
      <c r="C105" s="11" t="s">
        <v>424</v>
      </c>
      <c r="D105" s="11" t="s">
        <v>422</v>
      </c>
      <c r="E105" s="11" t="s">
        <v>396</v>
      </c>
      <c r="F105" s="11" t="s">
        <v>382</v>
      </c>
      <c r="G105" t="s">
        <v>379</v>
      </c>
      <c r="H105" t="s">
        <v>384</v>
      </c>
    </row>
    <row r="106" spans="1:8">
      <c r="A106" s="12" t="s">
        <v>429</v>
      </c>
      <c r="B106" s="1" t="s">
        <v>113</v>
      </c>
      <c r="C106" s="11" t="s">
        <v>425</v>
      </c>
      <c r="D106" s="11" t="s">
        <v>423</v>
      </c>
      <c r="E106" s="11" t="s">
        <v>390</v>
      </c>
      <c r="F106" s="11" t="s">
        <v>386</v>
      </c>
      <c r="G106" t="s">
        <v>397</v>
      </c>
      <c r="H106" t="s">
        <v>398</v>
      </c>
    </row>
    <row r="107" spans="1:8">
      <c r="A107" s="12" t="s">
        <v>429</v>
      </c>
      <c r="B107" s="1" t="s">
        <v>114</v>
      </c>
      <c r="C107" s="11" t="s">
        <v>425</v>
      </c>
      <c r="D107" s="11" t="s">
        <v>423</v>
      </c>
      <c r="E107" s="11" t="s">
        <v>390</v>
      </c>
      <c r="F107" s="11" t="s">
        <v>386</v>
      </c>
      <c r="G107" t="s">
        <v>397</v>
      </c>
      <c r="H107" t="s">
        <v>398</v>
      </c>
    </row>
    <row r="108" spans="1:8">
      <c r="A108" s="12" t="s">
        <v>429</v>
      </c>
      <c r="B108" s="1" t="s">
        <v>115</v>
      </c>
      <c r="C108" s="11" t="s">
        <v>425</v>
      </c>
      <c r="D108" s="11" t="s">
        <v>423</v>
      </c>
      <c r="E108" s="11" t="s">
        <v>392</v>
      </c>
      <c r="F108" s="11" t="s">
        <v>382</v>
      </c>
      <c r="G108" t="s">
        <v>387</v>
      </c>
      <c r="H108" t="s">
        <v>390</v>
      </c>
    </row>
    <row r="109" spans="1:8">
      <c r="A109" s="12" t="s">
        <v>429</v>
      </c>
      <c r="B109" s="1" t="s">
        <v>116</v>
      </c>
      <c r="C109" s="11" t="s">
        <v>425</v>
      </c>
      <c r="D109" s="11" t="s">
        <v>423</v>
      </c>
      <c r="E109" s="11" t="s">
        <v>387</v>
      </c>
      <c r="F109" s="11" t="s">
        <v>386</v>
      </c>
      <c r="G109" t="s">
        <v>397</v>
      </c>
      <c r="H109" t="s">
        <v>398</v>
      </c>
    </row>
    <row r="110" spans="1:8">
      <c r="A110" s="12" t="s">
        <v>429</v>
      </c>
      <c r="B110" s="1" t="s">
        <v>117</v>
      </c>
      <c r="C110" s="11" t="s">
        <v>425</v>
      </c>
      <c r="D110" s="11" t="s">
        <v>423</v>
      </c>
      <c r="E110" s="11" t="s">
        <v>387</v>
      </c>
      <c r="F110" s="11" t="s">
        <v>386</v>
      </c>
      <c r="G110" t="s">
        <v>397</v>
      </c>
      <c r="H110" t="s">
        <v>398</v>
      </c>
    </row>
    <row r="111" spans="1:8">
      <c r="A111" s="12" t="s">
        <v>429</v>
      </c>
      <c r="B111" s="1" t="s">
        <v>118</v>
      </c>
      <c r="C111" s="11" t="s">
        <v>425</v>
      </c>
      <c r="D111" s="11" t="s">
        <v>423</v>
      </c>
      <c r="E111" s="11" t="s">
        <v>387</v>
      </c>
      <c r="F111" s="11" t="s">
        <v>386</v>
      </c>
      <c r="G111" t="s">
        <v>397</v>
      </c>
      <c r="H111" t="s">
        <v>398</v>
      </c>
    </row>
    <row r="112" spans="1:8">
      <c r="A112" s="12" t="s">
        <v>429</v>
      </c>
      <c r="B112" s="1" t="s">
        <v>119</v>
      </c>
      <c r="C112" s="11" t="s">
        <v>425</v>
      </c>
      <c r="D112" s="11" t="s">
        <v>423</v>
      </c>
      <c r="E112" s="11" t="s">
        <v>387</v>
      </c>
      <c r="F112" s="11" t="s">
        <v>386</v>
      </c>
      <c r="G112" t="s">
        <v>397</v>
      </c>
      <c r="H112" t="s">
        <v>398</v>
      </c>
    </row>
    <row r="113" spans="1:8">
      <c r="A113" s="12" t="s">
        <v>429</v>
      </c>
      <c r="B113" s="1" t="s">
        <v>120</v>
      </c>
      <c r="C113" s="11" t="s">
        <v>425</v>
      </c>
      <c r="D113" s="11" t="s">
        <v>423</v>
      </c>
      <c r="E113" s="11" t="s">
        <v>387</v>
      </c>
      <c r="F113" s="11" t="s">
        <v>386</v>
      </c>
      <c r="G113" t="s">
        <v>397</v>
      </c>
      <c r="H113" t="s">
        <v>398</v>
      </c>
    </row>
    <row r="114" spans="1:8">
      <c r="A114" s="12" t="s">
        <v>429</v>
      </c>
      <c r="B114" s="1" t="s">
        <v>121</v>
      </c>
      <c r="C114" s="11" t="s">
        <v>425</v>
      </c>
      <c r="D114" s="11" t="s">
        <v>423</v>
      </c>
      <c r="E114" s="11" t="s">
        <v>382</v>
      </c>
      <c r="F114" s="11" t="s">
        <v>398</v>
      </c>
      <c r="G114" t="s">
        <v>389</v>
      </c>
      <c r="H114" t="s">
        <v>392</v>
      </c>
    </row>
    <row r="115" spans="1:8">
      <c r="A115" s="12" t="s">
        <v>429</v>
      </c>
      <c r="B115" s="1" t="s">
        <v>122</v>
      </c>
      <c r="C115" s="11" t="s">
        <v>425</v>
      </c>
      <c r="D115" s="11" t="s">
        <v>423</v>
      </c>
      <c r="E115" s="11" t="s">
        <v>382</v>
      </c>
      <c r="F115" s="11" t="s">
        <v>398</v>
      </c>
      <c r="G115" t="s">
        <v>389</v>
      </c>
      <c r="H115" t="s">
        <v>392</v>
      </c>
    </row>
    <row r="116" spans="1:8">
      <c r="A116" s="12" t="s">
        <v>429</v>
      </c>
      <c r="B116" s="1" t="s">
        <v>123</v>
      </c>
      <c r="C116" s="11" t="s">
        <v>425</v>
      </c>
      <c r="D116" s="11" t="s">
        <v>423</v>
      </c>
      <c r="E116" s="11" t="s">
        <v>382</v>
      </c>
      <c r="F116" s="11" t="s">
        <v>398</v>
      </c>
      <c r="G116" t="s">
        <v>389</v>
      </c>
      <c r="H116" t="s">
        <v>392</v>
      </c>
    </row>
    <row r="117" spans="1:8">
      <c r="A117" s="12" t="s">
        <v>429</v>
      </c>
      <c r="B117" s="1" t="s">
        <v>124</v>
      </c>
      <c r="C117" s="11" t="s">
        <v>425</v>
      </c>
      <c r="D117" s="11" t="s">
        <v>423</v>
      </c>
      <c r="E117" s="11" t="s">
        <v>390</v>
      </c>
      <c r="F117" s="11" t="s">
        <v>386</v>
      </c>
      <c r="G117" t="s">
        <v>397</v>
      </c>
      <c r="H117" t="s">
        <v>398</v>
      </c>
    </row>
    <row r="118" spans="1:8">
      <c r="A118" s="12" t="s">
        <v>429</v>
      </c>
      <c r="B118" s="1" t="s">
        <v>125</v>
      </c>
      <c r="C118" s="11" t="s">
        <v>424</v>
      </c>
      <c r="D118" s="11" t="s">
        <v>422</v>
      </c>
      <c r="E118" s="11" t="s">
        <v>383</v>
      </c>
      <c r="F118" s="11" t="s">
        <v>381</v>
      </c>
      <c r="G118" t="s">
        <v>396</v>
      </c>
      <c r="H118" t="s">
        <v>394</v>
      </c>
    </row>
    <row r="119" spans="1:8">
      <c r="A119" t="s">
        <v>430</v>
      </c>
      <c r="B119" s="1" t="s">
        <v>126</v>
      </c>
      <c r="C119" s="11" t="s">
        <v>425</v>
      </c>
      <c r="D119" s="11" t="s">
        <v>423</v>
      </c>
      <c r="E119" s="11" t="s">
        <v>385</v>
      </c>
      <c r="F119" s="11" t="s">
        <v>387</v>
      </c>
      <c r="G119" t="s">
        <v>388</v>
      </c>
      <c r="H119" t="s">
        <v>391</v>
      </c>
    </row>
    <row r="120" spans="1:8">
      <c r="A120" s="12" t="s">
        <v>430</v>
      </c>
      <c r="B120" s="1" t="s">
        <v>127</v>
      </c>
      <c r="C120" s="11" t="s">
        <v>425</v>
      </c>
      <c r="D120" s="11" t="s">
        <v>423</v>
      </c>
      <c r="E120" s="11" t="s">
        <v>385</v>
      </c>
      <c r="F120" s="11" t="s">
        <v>387</v>
      </c>
      <c r="G120" t="s">
        <v>388</v>
      </c>
      <c r="H120" t="s">
        <v>391</v>
      </c>
    </row>
    <row r="121" spans="1:8">
      <c r="A121" s="12" t="s">
        <v>430</v>
      </c>
      <c r="B121" s="1" t="s">
        <v>128</v>
      </c>
      <c r="C121" s="11" t="s">
        <v>425</v>
      </c>
      <c r="D121" s="11" t="s">
        <v>423</v>
      </c>
      <c r="E121" s="11" t="s">
        <v>385</v>
      </c>
      <c r="F121" s="11" t="s">
        <v>387</v>
      </c>
      <c r="G121" t="s">
        <v>388</v>
      </c>
      <c r="H121" t="s">
        <v>391</v>
      </c>
    </row>
    <row r="122" spans="1:8">
      <c r="A122" s="12" t="s">
        <v>430</v>
      </c>
      <c r="B122" s="1" t="s">
        <v>129</v>
      </c>
      <c r="C122" s="11" t="s">
        <v>425</v>
      </c>
      <c r="D122" s="11" t="s">
        <v>423</v>
      </c>
      <c r="E122" s="11" t="s">
        <v>385</v>
      </c>
      <c r="F122" s="11" t="s">
        <v>387</v>
      </c>
      <c r="G122" t="s">
        <v>388</v>
      </c>
      <c r="H122" t="s">
        <v>391</v>
      </c>
    </row>
    <row r="123" spans="1:8">
      <c r="A123" s="12" t="s">
        <v>430</v>
      </c>
      <c r="B123" s="1" t="s">
        <v>130</v>
      </c>
      <c r="C123" s="11" t="s">
        <v>425</v>
      </c>
      <c r="D123" s="11" t="s">
        <v>423</v>
      </c>
      <c r="E123" s="11" t="s">
        <v>385</v>
      </c>
      <c r="F123" s="11" t="s">
        <v>387</v>
      </c>
      <c r="G123" t="s">
        <v>388</v>
      </c>
      <c r="H123" t="s">
        <v>391</v>
      </c>
    </row>
    <row r="124" spans="1:8">
      <c r="A124" s="12" t="s">
        <v>430</v>
      </c>
      <c r="B124" s="1" t="s">
        <v>131</v>
      </c>
      <c r="C124" s="11" t="s">
        <v>425</v>
      </c>
      <c r="D124" s="11" t="s">
        <v>423</v>
      </c>
      <c r="E124" s="11" t="s">
        <v>385</v>
      </c>
      <c r="F124" s="11" t="s">
        <v>387</v>
      </c>
      <c r="G124" t="s">
        <v>388</v>
      </c>
      <c r="H124" t="s">
        <v>391</v>
      </c>
    </row>
    <row r="125" spans="1:8">
      <c r="A125" s="12" t="s">
        <v>430</v>
      </c>
      <c r="B125" s="1" t="s">
        <v>132</v>
      </c>
      <c r="C125" s="11" t="s">
        <v>425</v>
      </c>
      <c r="D125" s="11" t="s">
        <v>423</v>
      </c>
      <c r="E125" s="11" t="s">
        <v>385</v>
      </c>
      <c r="F125" s="11" t="s">
        <v>387</v>
      </c>
      <c r="G125" t="s">
        <v>388</v>
      </c>
      <c r="H125" t="s">
        <v>391</v>
      </c>
    </row>
    <row r="126" spans="1:8">
      <c r="A126" s="12" t="s">
        <v>430</v>
      </c>
      <c r="B126" s="1" t="s">
        <v>133</v>
      </c>
      <c r="C126" s="11" t="s">
        <v>425</v>
      </c>
      <c r="D126" s="11" t="s">
        <v>423</v>
      </c>
      <c r="E126" s="11" t="s">
        <v>385</v>
      </c>
      <c r="F126" s="11" t="s">
        <v>387</v>
      </c>
      <c r="G126" t="s">
        <v>388</v>
      </c>
      <c r="H126" t="s">
        <v>391</v>
      </c>
    </row>
    <row r="127" spans="1:8">
      <c r="A127" s="12" t="s">
        <v>430</v>
      </c>
      <c r="B127" s="1" t="s">
        <v>134</v>
      </c>
      <c r="C127" s="11" t="s">
        <v>424</v>
      </c>
      <c r="D127" s="11" t="s">
        <v>422</v>
      </c>
      <c r="E127" s="11" t="s">
        <v>379</v>
      </c>
      <c r="F127" s="11" t="s">
        <v>380</v>
      </c>
      <c r="G127" t="s">
        <v>382</v>
      </c>
      <c r="H127" t="s">
        <v>386</v>
      </c>
    </row>
    <row r="128" spans="1:8">
      <c r="A128" s="12" t="s">
        <v>430</v>
      </c>
      <c r="B128" s="1" t="s">
        <v>135</v>
      </c>
      <c r="C128" s="11" t="s">
        <v>425</v>
      </c>
      <c r="D128" s="11" t="s">
        <v>423</v>
      </c>
      <c r="E128" s="11" t="s">
        <v>382</v>
      </c>
      <c r="F128" s="11" t="s">
        <v>385</v>
      </c>
      <c r="G128" t="s">
        <v>389</v>
      </c>
      <c r="H128" t="s">
        <v>392</v>
      </c>
    </row>
    <row r="129" spans="1:8">
      <c r="A129" s="12" t="s">
        <v>430</v>
      </c>
      <c r="B129" s="1" t="s">
        <v>136</v>
      </c>
      <c r="C129" s="11" t="s">
        <v>425</v>
      </c>
      <c r="D129" s="11" t="s">
        <v>423</v>
      </c>
      <c r="E129" s="11" t="s">
        <v>382</v>
      </c>
      <c r="F129" s="11" t="s">
        <v>385</v>
      </c>
      <c r="G129" t="s">
        <v>389</v>
      </c>
      <c r="H129" t="s">
        <v>392</v>
      </c>
    </row>
    <row r="130" spans="1:8">
      <c r="A130" s="12" t="s">
        <v>430</v>
      </c>
      <c r="B130" s="1" t="s">
        <v>137</v>
      </c>
      <c r="C130" s="11" t="s">
        <v>425</v>
      </c>
      <c r="D130" s="11" t="s">
        <v>423</v>
      </c>
      <c r="E130" s="11" t="s">
        <v>382</v>
      </c>
      <c r="F130" s="11" t="s">
        <v>385</v>
      </c>
      <c r="G130" t="s">
        <v>389</v>
      </c>
      <c r="H130" t="s">
        <v>392</v>
      </c>
    </row>
    <row r="131" spans="1:8">
      <c r="A131" s="12" t="s">
        <v>430</v>
      </c>
      <c r="B131" s="1" t="s">
        <v>138</v>
      </c>
      <c r="C131" s="11" t="s">
        <v>425</v>
      </c>
      <c r="D131" s="11" t="s">
        <v>423</v>
      </c>
      <c r="E131" s="11" t="s">
        <v>382</v>
      </c>
      <c r="F131" s="11" t="s">
        <v>385</v>
      </c>
      <c r="G131" t="s">
        <v>389</v>
      </c>
      <c r="H131" t="s">
        <v>392</v>
      </c>
    </row>
    <row r="132" spans="1:8">
      <c r="A132" s="12" t="s">
        <v>430</v>
      </c>
      <c r="B132" s="1" t="s">
        <v>139</v>
      </c>
      <c r="C132" s="11" t="s">
        <v>424</v>
      </c>
      <c r="D132" s="11" t="s">
        <v>422</v>
      </c>
      <c r="E132" s="11" t="s">
        <v>383</v>
      </c>
      <c r="F132" s="11" t="s">
        <v>381</v>
      </c>
      <c r="G132" t="s">
        <v>396</v>
      </c>
      <c r="H132" t="s">
        <v>394</v>
      </c>
    </row>
    <row r="133" spans="1:8">
      <c r="A133" s="12" t="s">
        <v>430</v>
      </c>
      <c r="B133" s="1" t="s">
        <v>140</v>
      </c>
      <c r="C133" s="11" t="s">
        <v>424</v>
      </c>
      <c r="D133" s="11" t="s">
        <v>422</v>
      </c>
      <c r="E133" s="11" t="s">
        <v>379</v>
      </c>
      <c r="F133" s="11" t="s">
        <v>381</v>
      </c>
      <c r="G133" t="s">
        <v>382</v>
      </c>
      <c r="H133" t="s">
        <v>386</v>
      </c>
    </row>
    <row r="134" spans="1:8">
      <c r="A134" s="12" t="s">
        <v>430</v>
      </c>
      <c r="B134" s="1" t="s">
        <v>141</v>
      </c>
      <c r="C134" s="11" t="s">
        <v>424</v>
      </c>
      <c r="D134" s="11" t="s">
        <v>422</v>
      </c>
      <c r="E134" s="11" t="s">
        <v>379</v>
      </c>
      <c r="F134" s="11" t="s">
        <v>381</v>
      </c>
      <c r="G134" t="s">
        <v>382</v>
      </c>
      <c r="H134" t="s">
        <v>386</v>
      </c>
    </row>
    <row r="135" spans="1:8">
      <c r="A135" s="12" t="s">
        <v>430</v>
      </c>
      <c r="B135" s="1" t="s">
        <v>142</v>
      </c>
      <c r="C135" s="11" t="s">
        <v>424</v>
      </c>
      <c r="D135" s="11" t="s">
        <v>422</v>
      </c>
      <c r="E135" s="11" t="s">
        <v>384</v>
      </c>
      <c r="F135" s="11" t="s">
        <v>379</v>
      </c>
      <c r="G135" t="s">
        <v>380</v>
      </c>
      <c r="H135" t="s">
        <v>395</v>
      </c>
    </row>
    <row r="136" spans="1:8">
      <c r="A136" s="12" t="s">
        <v>430</v>
      </c>
      <c r="B136" s="1" t="s">
        <v>143</v>
      </c>
      <c r="C136" s="11" t="s">
        <v>425</v>
      </c>
      <c r="D136" s="11" t="s">
        <v>423</v>
      </c>
      <c r="E136" s="11" t="s">
        <v>385</v>
      </c>
      <c r="F136" s="11" t="s">
        <v>387</v>
      </c>
      <c r="G136" t="s">
        <v>388</v>
      </c>
      <c r="H136" t="s">
        <v>391</v>
      </c>
    </row>
    <row r="137" spans="1:8">
      <c r="A137" s="12" t="s">
        <v>430</v>
      </c>
      <c r="B137" s="1" t="s">
        <v>144</v>
      </c>
      <c r="C137" s="11" t="s">
        <v>425</v>
      </c>
      <c r="D137" s="11" t="s">
        <v>423</v>
      </c>
      <c r="E137" s="11" t="s">
        <v>385</v>
      </c>
      <c r="F137" s="11" t="s">
        <v>387</v>
      </c>
      <c r="G137" t="s">
        <v>388</v>
      </c>
      <c r="H137" t="s">
        <v>391</v>
      </c>
    </row>
    <row r="138" spans="1:8">
      <c r="A138" s="12" t="s">
        <v>430</v>
      </c>
      <c r="B138" s="1" t="s">
        <v>145</v>
      </c>
      <c r="C138" s="11" t="s">
        <v>424</v>
      </c>
      <c r="D138" s="11" t="s">
        <v>422</v>
      </c>
      <c r="E138" s="11" t="s">
        <v>384</v>
      </c>
      <c r="F138" s="11" t="s">
        <v>386</v>
      </c>
      <c r="G138" t="s">
        <v>381</v>
      </c>
      <c r="H138" t="s">
        <v>385</v>
      </c>
    </row>
    <row r="139" spans="1:8">
      <c r="A139" s="12" t="s">
        <v>430</v>
      </c>
      <c r="B139" s="1" t="s">
        <v>146</v>
      </c>
      <c r="C139" s="11" t="s">
        <v>424</v>
      </c>
      <c r="D139" s="11" t="s">
        <v>422</v>
      </c>
      <c r="E139" s="11" t="s">
        <v>385</v>
      </c>
      <c r="F139" s="11" t="s">
        <v>393</v>
      </c>
      <c r="G139" t="s">
        <v>379</v>
      </c>
      <c r="H139" t="s">
        <v>384</v>
      </c>
    </row>
    <row r="140" spans="1:8">
      <c r="A140" s="12" t="s">
        <v>430</v>
      </c>
      <c r="B140" s="1" t="s">
        <v>147</v>
      </c>
      <c r="C140" s="11" t="s">
        <v>424</v>
      </c>
      <c r="D140" s="11" t="s">
        <v>422</v>
      </c>
      <c r="E140" s="11" t="s">
        <v>385</v>
      </c>
      <c r="F140" s="11" t="s">
        <v>383</v>
      </c>
      <c r="G140" t="s">
        <v>379</v>
      </c>
      <c r="H140" t="s">
        <v>384</v>
      </c>
    </row>
    <row r="141" spans="1:8">
      <c r="A141" s="12" t="s">
        <v>430</v>
      </c>
      <c r="B141" s="1" t="s">
        <v>148</v>
      </c>
      <c r="C141" s="11" t="s">
        <v>424</v>
      </c>
      <c r="D141" s="11" t="s">
        <v>422</v>
      </c>
      <c r="E141" s="11" t="s">
        <v>385</v>
      </c>
      <c r="F141" s="11" t="s">
        <v>393</v>
      </c>
      <c r="G141" t="s">
        <v>379</v>
      </c>
      <c r="H141" t="s">
        <v>384</v>
      </c>
    </row>
    <row r="142" spans="1:8">
      <c r="A142" s="12" t="s">
        <v>430</v>
      </c>
      <c r="B142" s="1" t="s">
        <v>149</v>
      </c>
      <c r="C142" s="11" t="s">
        <v>424</v>
      </c>
      <c r="D142" s="11" t="s">
        <v>422</v>
      </c>
      <c r="E142" s="11" t="s">
        <v>385</v>
      </c>
      <c r="F142" s="11" t="s">
        <v>393</v>
      </c>
      <c r="G142" t="s">
        <v>379</v>
      </c>
      <c r="H142" t="s">
        <v>384</v>
      </c>
    </row>
    <row r="143" spans="1:8">
      <c r="A143" s="12" t="s">
        <v>430</v>
      </c>
      <c r="B143" s="1" t="s">
        <v>150</v>
      </c>
      <c r="C143" s="11" t="s">
        <v>425</v>
      </c>
      <c r="D143" s="11" t="s">
        <v>423</v>
      </c>
      <c r="E143" s="11" t="s">
        <v>389</v>
      </c>
      <c r="F143" s="11" t="s">
        <v>382</v>
      </c>
      <c r="G143" t="s">
        <v>381</v>
      </c>
      <c r="H143" t="s">
        <v>385</v>
      </c>
    </row>
    <row r="144" spans="1:8">
      <c r="A144" s="12" t="s">
        <v>430</v>
      </c>
      <c r="B144" s="1" t="s">
        <v>151</v>
      </c>
      <c r="C144" s="11" t="s">
        <v>425</v>
      </c>
      <c r="D144" s="11" t="s">
        <v>423</v>
      </c>
      <c r="E144" s="11" t="s">
        <v>389</v>
      </c>
      <c r="F144" s="11" t="s">
        <v>382</v>
      </c>
      <c r="G144" t="s">
        <v>381</v>
      </c>
      <c r="H144" t="s">
        <v>385</v>
      </c>
    </row>
    <row r="145" spans="1:8">
      <c r="A145" s="12" t="s">
        <v>430</v>
      </c>
      <c r="B145" s="1" t="s">
        <v>152</v>
      </c>
      <c r="C145" s="11" t="s">
        <v>424</v>
      </c>
      <c r="D145" s="11" t="s">
        <v>422</v>
      </c>
      <c r="E145" s="11" t="s">
        <v>386</v>
      </c>
      <c r="F145" s="11" t="s">
        <v>381</v>
      </c>
      <c r="G145" t="s">
        <v>379</v>
      </c>
      <c r="H145" t="s">
        <v>384</v>
      </c>
    </row>
    <row r="146" spans="1:8">
      <c r="A146" s="12" t="s">
        <v>430</v>
      </c>
      <c r="B146" s="1" t="s">
        <v>153</v>
      </c>
      <c r="C146" s="11" t="s">
        <v>424</v>
      </c>
      <c r="D146" s="11" t="s">
        <v>422</v>
      </c>
      <c r="E146" s="11" t="s">
        <v>386</v>
      </c>
      <c r="F146" s="11" t="s">
        <v>381</v>
      </c>
      <c r="G146" t="s">
        <v>379</v>
      </c>
      <c r="H146" t="s">
        <v>384</v>
      </c>
    </row>
    <row r="147" spans="1:8">
      <c r="A147" s="12" t="s">
        <v>430</v>
      </c>
      <c r="B147" s="1" t="s">
        <v>154</v>
      </c>
      <c r="C147" s="11" t="s">
        <v>425</v>
      </c>
      <c r="D147" s="11" t="s">
        <v>423</v>
      </c>
      <c r="E147" s="11" t="s">
        <v>397</v>
      </c>
      <c r="F147" s="11" t="s">
        <v>385</v>
      </c>
      <c r="G147" t="s">
        <v>388</v>
      </c>
      <c r="H147" t="s">
        <v>391</v>
      </c>
    </row>
    <row r="148" spans="1:8">
      <c r="A148" s="12" t="s">
        <v>430</v>
      </c>
      <c r="B148" s="1" t="s">
        <v>427</v>
      </c>
      <c r="C148" s="11" t="s">
        <v>425</v>
      </c>
      <c r="D148" s="11" t="s">
        <v>423</v>
      </c>
      <c r="E148" s="11" t="s">
        <v>398</v>
      </c>
      <c r="F148" s="11" t="s">
        <v>397</v>
      </c>
      <c r="G148" t="s">
        <v>389</v>
      </c>
      <c r="H148" t="s">
        <v>392</v>
      </c>
    </row>
    <row r="149" spans="1:8">
      <c r="A149" s="12" t="s">
        <v>430</v>
      </c>
      <c r="B149" s="1" t="s">
        <v>155</v>
      </c>
      <c r="C149" s="11" t="s">
        <v>425</v>
      </c>
      <c r="D149" s="11" t="s">
        <v>423</v>
      </c>
      <c r="E149" s="11" t="s">
        <v>398</v>
      </c>
      <c r="F149" s="11" t="s">
        <v>397</v>
      </c>
      <c r="G149" t="s">
        <v>389</v>
      </c>
      <c r="H149" t="s">
        <v>392</v>
      </c>
    </row>
    <row r="150" spans="1:8">
      <c r="A150" s="12" t="s">
        <v>430</v>
      </c>
      <c r="B150" s="1" t="s">
        <v>156</v>
      </c>
      <c r="C150" s="11" t="s">
        <v>424</v>
      </c>
      <c r="D150" s="11" t="s">
        <v>422</v>
      </c>
      <c r="E150" s="11" t="s">
        <v>396</v>
      </c>
      <c r="F150" s="11" t="s">
        <v>395</v>
      </c>
      <c r="G150" t="s">
        <v>379</v>
      </c>
      <c r="H150" t="s">
        <v>384</v>
      </c>
    </row>
    <row r="151" spans="1:8">
      <c r="A151" s="12" t="s">
        <v>430</v>
      </c>
      <c r="B151" s="1" t="s">
        <v>157</v>
      </c>
      <c r="C151" s="11" t="s">
        <v>424</v>
      </c>
      <c r="D151" s="11" t="s">
        <v>422</v>
      </c>
      <c r="E151" s="11" t="s">
        <v>384</v>
      </c>
      <c r="F151" s="11" t="s">
        <v>379</v>
      </c>
      <c r="G151" t="s">
        <v>380</v>
      </c>
      <c r="H151" t="s">
        <v>395</v>
      </c>
    </row>
    <row r="152" spans="1:8">
      <c r="A152" s="12" t="s">
        <v>430</v>
      </c>
      <c r="B152" s="1" t="s">
        <v>158</v>
      </c>
      <c r="C152" s="11" t="s">
        <v>424</v>
      </c>
      <c r="D152" s="11" t="s">
        <v>422</v>
      </c>
      <c r="E152" s="11" t="s">
        <v>396</v>
      </c>
      <c r="F152" s="11" t="s">
        <v>382</v>
      </c>
      <c r="G152" t="s">
        <v>379</v>
      </c>
      <c r="H152" t="s">
        <v>384</v>
      </c>
    </row>
    <row r="153" spans="1:8">
      <c r="A153" s="12" t="s">
        <v>430</v>
      </c>
      <c r="B153" s="1" t="s">
        <v>159</v>
      </c>
      <c r="C153" s="11" t="s">
        <v>424</v>
      </c>
      <c r="D153" s="11" t="s">
        <v>422</v>
      </c>
      <c r="E153" s="11" t="s">
        <v>396</v>
      </c>
      <c r="F153" s="11" t="s">
        <v>382</v>
      </c>
      <c r="G153" t="s">
        <v>379</v>
      </c>
      <c r="H153" t="s">
        <v>384</v>
      </c>
    </row>
    <row r="154" spans="1:8">
      <c r="A154" s="12" t="s">
        <v>430</v>
      </c>
      <c r="B154" s="1" t="s">
        <v>160</v>
      </c>
      <c r="C154" s="11" t="s">
        <v>424</v>
      </c>
      <c r="D154" s="11" t="s">
        <v>422</v>
      </c>
      <c r="E154" s="11" t="s">
        <v>396</v>
      </c>
      <c r="F154" s="11" t="s">
        <v>382</v>
      </c>
      <c r="G154" t="s">
        <v>379</v>
      </c>
      <c r="H154" t="s">
        <v>384</v>
      </c>
    </row>
    <row r="155" spans="1:8">
      <c r="A155" s="12" t="s">
        <v>430</v>
      </c>
      <c r="B155" s="1" t="s">
        <v>161</v>
      </c>
      <c r="C155" s="11" t="s">
        <v>424</v>
      </c>
      <c r="D155" s="11" t="s">
        <v>422</v>
      </c>
      <c r="E155" s="11" t="s">
        <v>396</v>
      </c>
      <c r="F155" s="11" t="s">
        <v>382</v>
      </c>
      <c r="G155" t="s">
        <v>379</v>
      </c>
      <c r="H155" t="s">
        <v>384</v>
      </c>
    </row>
    <row r="156" spans="1:8">
      <c r="A156" s="12" t="s">
        <v>430</v>
      </c>
      <c r="B156" s="1" t="s">
        <v>162</v>
      </c>
      <c r="C156" s="11" t="s">
        <v>424</v>
      </c>
      <c r="D156" s="11" t="s">
        <v>422</v>
      </c>
      <c r="E156" s="11" t="s">
        <v>396</v>
      </c>
      <c r="F156" s="11" t="s">
        <v>382</v>
      </c>
      <c r="G156" t="s">
        <v>379</v>
      </c>
      <c r="H156" t="s">
        <v>384</v>
      </c>
    </row>
    <row r="157" spans="1:8">
      <c r="A157" s="12" t="s">
        <v>430</v>
      </c>
      <c r="B157" s="1" t="s">
        <v>163</v>
      </c>
      <c r="C157" s="11" t="s">
        <v>424</v>
      </c>
      <c r="D157" s="11" t="s">
        <v>422</v>
      </c>
      <c r="E157" s="11" t="s">
        <v>383</v>
      </c>
      <c r="F157" s="11" t="s">
        <v>381</v>
      </c>
      <c r="G157" t="s">
        <v>396</v>
      </c>
      <c r="H157" t="s">
        <v>394</v>
      </c>
    </row>
    <row r="158" spans="1:8">
      <c r="A158" s="12" t="s">
        <v>430</v>
      </c>
      <c r="B158" s="1" t="s">
        <v>164</v>
      </c>
      <c r="C158" s="11" t="s">
        <v>424</v>
      </c>
      <c r="D158" s="11" t="s">
        <v>422</v>
      </c>
      <c r="E158" s="11" t="s">
        <v>383</v>
      </c>
      <c r="F158" s="11" t="s">
        <v>381</v>
      </c>
      <c r="G158" t="s">
        <v>396</v>
      </c>
      <c r="H158" t="s">
        <v>394</v>
      </c>
    </row>
    <row r="159" spans="1:8">
      <c r="A159" s="12" t="s">
        <v>430</v>
      </c>
      <c r="B159" s="1" t="s">
        <v>165</v>
      </c>
      <c r="C159" s="11" t="s">
        <v>424</v>
      </c>
      <c r="D159" s="11" t="s">
        <v>422</v>
      </c>
      <c r="E159" s="11" t="s">
        <v>393</v>
      </c>
      <c r="F159" s="11" t="s">
        <v>383</v>
      </c>
      <c r="G159" t="s">
        <v>380</v>
      </c>
      <c r="H159" t="s">
        <v>395</v>
      </c>
    </row>
    <row r="160" spans="1:8">
      <c r="A160" s="12" t="s">
        <v>430</v>
      </c>
      <c r="B160" s="1" t="s">
        <v>166</v>
      </c>
      <c r="C160" s="11" t="s">
        <v>424</v>
      </c>
      <c r="D160" s="11" t="s">
        <v>422</v>
      </c>
      <c r="E160" s="11" t="s">
        <v>393</v>
      </c>
      <c r="F160" s="11" t="s">
        <v>383</v>
      </c>
      <c r="G160" t="s">
        <v>380</v>
      </c>
      <c r="H160" t="s">
        <v>395</v>
      </c>
    </row>
    <row r="161" spans="1:8">
      <c r="A161" s="12" t="s">
        <v>430</v>
      </c>
      <c r="B161" s="1" t="s">
        <v>167</v>
      </c>
      <c r="C161" s="11" t="s">
        <v>424</v>
      </c>
      <c r="D161" s="11" t="s">
        <v>422</v>
      </c>
      <c r="E161" s="11" t="s">
        <v>393</v>
      </c>
      <c r="F161" s="11" t="s">
        <v>383</v>
      </c>
      <c r="G161" t="s">
        <v>380</v>
      </c>
      <c r="H161" t="s">
        <v>395</v>
      </c>
    </row>
    <row r="162" spans="1:8">
      <c r="A162" s="12" t="s">
        <v>430</v>
      </c>
      <c r="B162" s="1" t="s">
        <v>168</v>
      </c>
      <c r="C162" s="11" t="s">
        <v>425</v>
      </c>
      <c r="D162" s="11" t="s">
        <v>423</v>
      </c>
      <c r="E162" s="11" t="s">
        <v>386</v>
      </c>
      <c r="F162" s="11" t="s">
        <v>390</v>
      </c>
      <c r="G162" t="s">
        <v>388</v>
      </c>
      <c r="H162" t="s">
        <v>391</v>
      </c>
    </row>
    <row r="163" spans="1:8">
      <c r="A163" s="12" t="s">
        <v>430</v>
      </c>
      <c r="B163" s="1" t="s">
        <v>169</v>
      </c>
      <c r="C163" s="11" t="s">
        <v>425</v>
      </c>
      <c r="D163" s="11" t="s">
        <v>423</v>
      </c>
      <c r="E163" s="11" t="s">
        <v>381</v>
      </c>
      <c r="F163" s="11" t="s">
        <v>397</v>
      </c>
      <c r="G163" t="s">
        <v>387</v>
      </c>
      <c r="H163" t="s">
        <v>390</v>
      </c>
    </row>
    <row r="164" spans="1:8">
      <c r="A164" t="s">
        <v>431</v>
      </c>
      <c r="B164" s="1" t="s">
        <v>170</v>
      </c>
      <c r="C164" s="11" t="s">
        <v>424</v>
      </c>
      <c r="D164" s="11" t="s">
        <v>422</v>
      </c>
      <c r="E164" s="11" t="s">
        <v>383</v>
      </c>
      <c r="F164" s="11" t="s">
        <v>381</v>
      </c>
      <c r="G164" t="s">
        <v>380</v>
      </c>
      <c r="H164" t="s">
        <v>395</v>
      </c>
    </row>
    <row r="165" spans="1:8">
      <c r="A165" s="12" t="s">
        <v>431</v>
      </c>
      <c r="B165" s="1" t="s">
        <v>171</v>
      </c>
      <c r="C165" s="11" t="s">
        <v>424</v>
      </c>
      <c r="D165" s="11" t="s">
        <v>422</v>
      </c>
      <c r="E165" s="11" t="s">
        <v>383</v>
      </c>
      <c r="F165" s="11" t="s">
        <v>381</v>
      </c>
      <c r="G165" t="s">
        <v>396</v>
      </c>
      <c r="H165" t="s">
        <v>394</v>
      </c>
    </row>
    <row r="166" spans="1:8">
      <c r="A166" s="12" t="s">
        <v>431</v>
      </c>
      <c r="B166" s="1" t="s">
        <v>172</v>
      </c>
      <c r="C166" s="11" t="s">
        <v>424</v>
      </c>
      <c r="D166" s="11" t="s">
        <v>422</v>
      </c>
      <c r="E166" s="11" t="s">
        <v>384</v>
      </c>
      <c r="F166" s="11" t="s">
        <v>386</v>
      </c>
      <c r="G166" t="s">
        <v>381</v>
      </c>
      <c r="H166" t="s">
        <v>385</v>
      </c>
    </row>
    <row r="167" spans="1:8">
      <c r="A167" s="12" t="s">
        <v>431</v>
      </c>
      <c r="B167" s="1" t="s">
        <v>173</v>
      </c>
      <c r="C167" s="11" t="s">
        <v>425</v>
      </c>
      <c r="D167" s="11" t="s">
        <v>423</v>
      </c>
      <c r="E167" s="11" t="s">
        <v>386</v>
      </c>
      <c r="F167" s="11" t="s">
        <v>390</v>
      </c>
      <c r="G167" t="s">
        <v>388</v>
      </c>
      <c r="H167" t="s">
        <v>391</v>
      </c>
    </row>
    <row r="168" spans="1:8">
      <c r="A168" s="12" t="s">
        <v>431</v>
      </c>
      <c r="B168" s="1" t="s">
        <v>174</v>
      </c>
      <c r="C168" s="11" t="s">
        <v>424</v>
      </c>
      <c r="D168" s="11" t="s">
        <v>422</v>
      </c>
      <c r="E168" s="11" t="s">
        <v>386</v>
      </c>
      <c r="F168" s="11" t="s">
        <v>396</v>
      </c>
      <c r="G168" t="s">
        <v>379</v>
      </c>
      <c r="H168" t="s">
        <v>384</v>
      </c>
    </row>
    <row r="169" spans="1:8">
      <c r="A169" s="12" t="s">
        <v>431</v>
      </c>
      <c r="B169" s="1" t="s">
        <v>175</v>
      </c>
      <c r="C169" s="11" t="s">
        <v>424</v>
      </c>
      <c r="D169" s="11" t="s">
        <v>422</v>
      </c>
      <c r="E169" s="11" t="s">
        <v>386</v>
      </c>
      <c r="F169" s="11" t="s">
        <v>396</v>
      </c>
      <c r="G169" t="s">
        <v>379</v>
      </c>
      <c r="H169" t="s">
        <v>384</v>
      </c>
    </row>
    <row r="170" spans="1:8">
      <c r="A170" s="12" t="s">
        <v>431</v>
      </c>
      <c r="B170" s="1" t="s">
        <v>176</v>
      </c>
      <c r="C170" s="11" t="s">
        <v>424</v>
      </c>
      <c r="D170" s="11" t="s">
        <v>422</v>
      </c>
      <c r="E170" s="11" t="s">
        <v>386</v>
      </c>
      <c r="F170" s="11" t="s">
        <v>396</v>
      </c>
      <c r="G170" t="s">
        <v>379</v>
      </c>
      <c r="H170" t="s">
        <v>384</v>
      </c>
    </row>
    <row r="171" spans="1:8">
      <c r="A171" s="12" t="s">
        <v>431</v>
      </c>
      <c r="B171" s="1" t="s">
        <v>177</v>
      </c>
      <c r="C171" s="11" t="s">
        <v>424</v>
      </c>
      <c r="D171" s="11" t="s">
        <v>422</v>
      </c>
      <c r="E171" s="11" t="s">
        <v>386</v>
      </c>
      <c r="F171" s="11" t="s">
        <v>396</v>
      </c>
      <c r="G171" t="s">
        <v>379</v>
      </c>
      <c r="H171" t="s">
        <v>384</v>
      </c>
    </row>
    <row r="172" spans="1:8">
      <c r="A172" s="12" t="s">
        <v>431</v>
      </c>
      <c r="B172" s="1" t="s">
        <v>178</v>
      </c>
      <c r="C172" s="11" t="s">
        <v>424</v>
      </c>
      <c r="D172" s="11" t="s">
        <v>422</v>
      </c>
      <c r="E172" s="11" t="s">
        <v>386</v>
      </c>
      <c r="F172" s="11" t="s">
        <v>396</v>
      </c>
      <c r="G172" t="s">
        <v>379</v>
      </c>
      <c r="H172" t="s">
        <v>384</v>
      </c>
    </row>
    <row r="173" spans="1:8">
      <c r="A173" s="12" t="s">
        <v>431</v>
      </c>
      <c r="B173" s="1" t="s">
        <v>179</v>
      </c>
      <c r="C173" s="11" t="s">
        <v>424</v>
      </c>
      <c r="D173" s="11" t="s">
        <v>422</v>
      </c>
      <c r="E173" s="11" t="s">
        <v>383</v>
      </c>
      <c r="F173" s="11" t="s">
        <v>381</v>
      </c>
      <c r="G173" t="s">
        <v>396</v>
      </c>
      <c r="H173" t="s">
        <v>394</v>
      </c>
    </row>
    <row r="174" spans="1:8">
      <c r="A174" s="12" t="s">
        <v>431</v>
      </c>
      <c r="B174" s="1" t="s">
        <v>180</v>
      </c>
      <c r="C174" s="11" t="s">
        <v>424</v>
      </c>
      <c r="D174" s="11" t="s">
        <v>422</v>
      </c>
      <c r="E174" s="11" t="s">
        <v>381</v>
      </c>
      <c r="F174" s="11" t="s">
        <v>382</v>
      </c>
      <c r="G174" t="s">
        <v>383</v>
      </c>
      <c r="H174" t="s">
        <v>393</v>
      </c>
    </row>
    <row r="175" spans="1:8">
      <c r="A175" s="12" t="s">
        <v>431</v>
      </c>
      <c r="B175" s="1" t="s">
        <v>181</v>
      </c>
      <c r="C175" s="11" t="s">
        <v>424</v>
      </c>
      <c r="D175" s="11" t="s">
        <v>422</v>
      </c>
      <c r="E175" s="11" t="s">
        <v>380</v>
      </c>
      <c r="F175" s="11" t="s">
        <v>381</v>
      </c>
      <c r="G175" t="s">
        <v>383</v>
      </c>
      <c r="H175" t="s">
        <v>393</v>
      </c>
    </row>
    <row r="176" spans="1:8">
      <c r="A176" s="12" t="s">
        <v>431</v>
      </c>
      <c r="B176" s="1" t="s">
        <v>182</v>
      </c>
      <c r="C176" s="11" t="s">
        <v>424</v>
      </c>
      <c r="D176" s="11" t="s">
        <v>422</v>
      </c>
      <c r="E176" s="11" t="s">
        <v>380</v>
      </c>
      <c r="F176" s="11" t="s">
        <v>381</v>
      </c>
      <c r="G176" t="s">
        <v>383</v>
      </c>
      <c r="H176" t="s">
        <v>393</v>
      </c>
    </row>
    <row r="177" spans="1:8">
      <c r="A177" s="12" t="s">
        <v>431</v>
      </c>
      <c r="B177" s="1" t="s">
        <v>183</v>
      </c>
      <c r="C177" s="11" t="s">
        <v>424</v>
      </c>
      <c r="D177" s="11" t="s">
        <v>422</v>
      </c>
      <c r="E177" s="11" t="s">
        <v>395</v>
      </c>
      <c r="F177" s="11" t="s">
        <v>385</v>
      </c>
      <c r="G177" t="s">
        <v>383</v>
      </c>
      <c r="H177" t="s">
        <v>393</v>
      </c>
    </row>
    <row r="178" spans="1:8">
      <c r="A178" s="12" t="s">
        <v>431</v>
      </c>
      <c r="B178" s="1" t="s">
        <v>184</v>
      </c>
      <c r="C178" s="11" t="s">
        <v>424</v>
      </c>
      <c r="D178" s="11" t="s">
        <v>422</v>
      </c>
      <c r="E178" s="11" t="s">
        <v>395</v>
      </c>
      <c r="F178" s="11" t="s">
        <v>385</v>
      </c>
      <c r="G178" t="s">
        <v>383</v>
      </c>
      <c r="H178" t="s">
        <v>393</v>
      </c>
    </row>
    <row r="179" spans="1:8">
      <c r="A179" s="12" t="s">
        <v>431</v>
      </c>
      <c r="B179" s="1" t="s">
        <v>185</v>
      </c>
      <c r="C179" s="11" t="s">
        <v>424</v>
      </c>
      <c r="D179" s="11" t="s">
        <v>422</v>
      </c>
      <c r="E179" s="11" t="s">
        <v>384</v>
      </c>
      <c r="F179" s="11" t="s">
        <v>379</v>
      </c>
      <c r="G179" t="s">
        <v>380</v>
      </c>
      <c r="H179" t="s">
        <v>395</v>
      </c>
    </row>
    <row r="180" spans="1:8">
      <c r="A180" s="12" t="s">
        <v>431</v>
      </c>
      <c r="B180" s="1" t="s">
        <v>186</v>
      </c>
      <c r="C180" s="11" t="s">
        <v>424</v>
      </c>
      <c r="D180" s="11" t="s">
        <v>422</v>
      </c>
      <c r="E180" s="11" t="s">
        <v>395</v>
      </c>
      <c r="F180" s="11" t="s">
        <v>385</v>
      </c>
      <c r="G180" t="s">
        <v>383</v>
      </c>
      <c r="H180" t="s">
        <v>393</v>
      </c>
    </row>
    <row r="181" spans="1:8">
      <c r="A181" s="12" t="s">
        <v>431</v>
      </c>
      <c r="B181" s="1" t="s">
        <v>187</v>
      </c>
      <c r="C181" s="11" t="s">
        <v>424</v>
      </c>
      <c r="D181" s="11" t="s">
        <v>422</v>
      </c>
      <c r="E181" s="11" t="s">
        <v>395</v>
      </c>
      <c r="F181" s="11" t="s">
        <v>385</v>
      </c>
      <c r="G181" t="s">
        <v>383</v>
      </c>
      <c r="H181" t="s">
        <v>393</v>
      </c>
    </row>
    <row r="182" spans="1:8">
      <c r="A182" s="12" t="s">
        <v>431</v>
      </c>
      <c r="B182" s="1" t="s">
        <v>188</v>
      </c>
      <c r="C182" s="11" t="s">
        <v>424</v>
      </c>
      <c r="D182" s="11" t="s">
        <v>422</v>
      </c>
      <c r="E182" s="11" t="s">
        <v>395</v>
      </c>
      <c r="F182" s="11" t="s">
        <v>385</v>
      </c>
      <c r="G182" t="s">
        <v>383</v>
      </c>
      <c r="H182" t="s">
        <v>393</v>
      </c>
    </row>
    <row r="183" spans="1:8">
      <c r="A183" s="12" t="s">
        <v>431</v>
      </c>
      <c r="B183" s="1" t="s">
        <v>189</v>
      </c>
      <c r="C183" s="11" t="s">
        <v>424</v>
      </c>
      <c r="D183" s="11" t="s">
        <v>422</v>
      </c>
      <c r="E183" s="11" t="s">
        <v>395</v>
      </c>
      <c r="F183" s="11" t="s">
        <v>385</v>
      </c>
      <c r="G183" t="s">
        <v>383</v>
      </c>
      <c r="H183" t="s">
        <v>393</v>
      </c>
    </row>
    <row r="184" spans="1:8">
      <c r="A184" s="12" t="s">
        <v>431</v>
      </c>
      <c r="B184" s="1" t="s">
        <v>190</v>
      </c>
      <c r="C184" s="11" t="s">
        <v>424</v>
      </c>
      <c r="D184" s="11" t="s">
        <v>422</v>
      </c>
      <c r="E184" s="11" t="s">
        <v>395</v>
      </c>
      <c r="F184" s="11" t="s">
        <v>385</v>
      </c>
      <c r="G184" t="s">
        <v>383</v>
      </c>
      <c r="H184" t="s">
        <v>393</v>
      </c>
    </row>
    <row r="185" spans="1:8">
      <c r="A185" s="12" t="s">
        <v>431</v>
      </c>
      <c r="B185" s="1" t="s">
        <v>191</v>
      </c>
      <c r="C185" s="11" t="s">
        <v>424</v>
      </c>
      <c r="D185" s="11" t="s">
        <v>422</v>
      </c>
      <c r="E185" s="11" t="s">
        <v>395</v>
      </c>
      <c r="F185" s="11" t="s">
        <v>385</v>
      </c>
      <c r="G185" t="s">
        <v>383</v>
      </c>
      <c r="H185" t="s">
        <v>393</v>
      </c>
    </row>
    <row r="186" spans="1:8">
      <c r="A186" s="12" t="s">
        <v>431</v>
      </c>
      <c r="B186" s="1" t="s">
        <v>192</v>
      </c>
      <c r="C186" s="11" t="s">
        <v>425</v>
      </c>
      <c r="D186" s="11" t="s">
        <v>423</v>
      </c>
      <c r="E186" s="11" t="s">
        <v>392</v>
      </c>
      <c r="F186" s="11" t="s">
        <v>382</v>
      </c>
      <c r="G186" t="s">
        <v>387</v>
      </c>
      <c r="H186" t="s">
        <v>390</v>
      </c>
    </row>
    <row r="187" spans="1:8">
      <c r="A187" s="12" t="s">
        <v>431</v>
      </c>
      <c r="B187" s="1" t="s">
        <v>193</v>
      </c>
      <c r="C187" s="11" t="s">
        <v>425</v>
      </c>
      <c r="D187" s="11" t="s">
        <v>423</v>
      </c>
      <c r="E187" s="11" t="s">
        <v>392</v>
      </c>
      <c r="F187" s="11" t="s">
        <v>382</v>
      </c>
      <c r="G187" t="s">
        <v>387</v>
      </c>
      <c r="H187" t="s">
        <v>390</v>
      </c>
    </row>
    <row r="188" spans="1:8">
      <c r="A188" s="12" t="s">
        <v>431</v>
      </c>
      <c r="B188" s="1" t="s">
        <v>194</v>
      </c>
      <c r="C188" s="11" t="s">
        <v>425</v>
      </c>
      <c r="D188" s="11" t="s">
        <v>423</v>
      </c>
      <c r="E188" s="11" t="s">
        <v>392</v>
      </c>
      <c r="F188" s="11" t="s">
        <v>382</v>
      </c>
      <c r="G188" t="s">
        <v>387</v>
      </c>
      <c r="H188" t="s">
        <v>390</v>
      </c>
    </row>
    <row r="189" spans="1:8">
      <c r="A189" s="12" t="s">
        <v>431</v>
      </c>
      <c r="B189" s="1" t="s">
        <v>195</v>
      </c>
      <c r="C189" s="11" t="s">
        <v>425</v>
      </c>
      <c r="D189" s="11" t="s">
        <v>423</v>
      </c>
      <c r="E189" s="11" t="s">
        <v>392</v>
      </c>
      <c r="F189" s="11" t="s">
        <v>382</v>
      </c>
      <c r="G189" t="s">
        <v>387</v>
      </c>
      <c r="H189" t="s">
        <v>390</v>
      </c>
    </row>
    <row r="190" spans="1:8">
      <c r="A190" s="12" t="s">
        <v>431</v>
      </c>
      <c r="B190" s="1" t="s">
        <v>196</v>
      </c>
      <c r="C190" s="11" t="s">
        <v>425</v>
      </c>
      <c r="D190" s="11" t="s">
        <v>423</v>
      </c>
      <c r="E190" s="11" t="s">
        <v>392</v>
      </c>
      <c r="F190" s="11" t="s">
        <v>382</v>
      </c>
      <c r="G190" t="s">
        <v>387</v>
      </c>
      <c r="H190" t="s">
        <v>390</v>
      </c>
    </row>
    <row r="191" spans="1:8">
      <c r="A191" s="12" t="s">
        <v>431</v>
      </c>
      <c r="B191" s="1" t="s">
        <v>197</v>
      </c>
      <c r="C191" s="11" t="s">
        <v>425</v>
      </c>
      <c r="D191" s="11" t="s">
        <v>423</v>
      </c>
      <c r="E191" s="11" t="s">
        <v>388</v>
      </c>
      <c r="F191" s="11" t="s">
        <v>386</v>
      </c>
      <c r="G191" t="s">
        <v>381</v>
      </c>
      <c r="H191" t="s">
        <v>385</v>
      </c>
    </row>
    <row r="192" spans="1:8">
      <c r="A192" s="12" t="s">
        <v>431</v>
      </c>
      <c r="B192" s="1" t="s">
        <v>198</v>
      </c>
      <c r="C192" s="11" t="s">
        <v>424</v>
      </c>
      <c r="D192" s="11" t="s">
        <v>422</v>
      </c>
      <c r="E192" s="11" t="s">
        <v>386</v>
      </c>
      <c r="F192" s="11" t="s">
        <v>381</v>
      </c>
      <c r="G192" t="s">
        <v>379</v>
      </c>
      <c r="H192" t="s">
        <v>384</v>
      </c>
    </row>
    <row r="193" spans="1:8">
      <c r="A193" s="12" t="s">
        <v>431</v>
      </c>
      <c r="B193" s="1" t="s">
        <v>199</v>
      </c>
      <c r="C193" s="11" t="s">
        <v>425</v>
      </c>
      <c r="D193" s="11" t="s">
        <v>423</v>
      </c>
      <c r="E193" s="11" t="s">
        <v>397</v>
      </c>
      <c r="F193" s="11" t="s">
        <v>390</v>
      </c>
      <c r="G193" t="s">
        <v>389</v>
      </c>
      <c r="H193" t="s">
        <v>392</v>
      </c>
    </row>
    <row r="194" spans="1:8">
      <c r="A194" s="12" t="s">
        <v>431</v>
      </c>
      <c r="B194" s="1" t="s">
        <v>200</v>
      </c>
      <c r="C194" s="11" t="s">
        <v>425</v>
      </c>
      <c r="D194" s="11" t="s">
        <v>423</v>
      </c>
      <c r="E194" s="11" t="s">
        <v>397</v>
      </c>
      <c r="F194" s="11" t="s">
        <v>390</v>
      </c>
      <c r="G194" t="s">
        <v>389</v>
      </c>
      <c r="H194" t="s">
        <v>392</v>
      </c>
    </row>
    <row r="195" spans="1:8">
      <c r="A195" s="12" t="s">
        <v>431</v>
      </c>
      <c r="B195" s="1" t="s">
        <v>201</v>
      </c>
      <c r="C195" s="11" t="s">
        <v>425</v>
      </c>
      <c r="D195" s="11" t="s">
        <v>423</v>
      </c>
      <c r="E195" s="11" t="s">
        <v>397</v>
      </c>
      <c r="F195" s="11" t="s">
        <v>398</v>
      </c>
      <c r="G195" t="s">
        <v>389</v>
      </c>
      <c r="H195" t="s">
        <v>392</v>
      </c>
    </row>
    <row r="196" spans="1:8">
      <c r="A196" s="12" t="s">
        <v>431</v>
      </c>
      <c r="B196" s="1" t="s">
        <v>202</v>
      </c>
      <c r="C196" s="11" t="s">
        <v>425</v>
      </c>
      <c r="D196" s="11" t="s">
        <v>423</v>
      </c>
      <c r="E196" s="11" t="s">
        <v>397</v>
      </c>
      <c r="F196" s="11" t="s">
        <v>388</v>
      </c>
      <c r="G196" t="s">
        <v>389</v>
      </c>
      <c r="H196" t="s">
        <v>392</v>
      </c>
    </row>
    <row r="197" spans="1:8">
      <c r="A197" s="12" t="s">
        <v>431</v>
      </c>
      <c r="B197" s="1" t="s">
        <v>203</v>
      </c>
      <c r="C197" s="11" t="s">
        <v>424</v>
      </c>
      <c r="D197" s="11" t="s">
        <v>422</v>
      </c>
      <c r="E197" s="11" t="s">
        <v>384</v>
      </c>
      <c r="F197" s="11" t="s">
        <v>386</v>
      </c>
      <c r="G197" t="s">
        <v>381</v>
      </c>
      <c r="H197" t="s">
        <v>385</v>
      </c>
    </row>
    <row r="198" spans="1:8">
      <c r="A198" s="12" t="s">
        <v>431</v>
      </c>
      <c r="B198" s="1" t="s">
        <v>204</v>
      </c>
      <c r="C198" s="11" t="s">
        <v>425</v>
      </c>
      <c r="D198" s="11" t="s">
        <v>423</v>
      </c>
      <c r="E198" s="11" t="s">
        <v>388</v>
      </c>
      <c r="F198" s="11" t="s">
        <v>386</v>
      </c>
      <c r="G198" t="s">
        <v>381</v>
      </c>
      <c r="H198" t="s">
        <v>385</v>
      </c>
    </row>
    <row r="199" spans="1:8">
      <c r="A199" s="12" t="s">
        <v>431</v>
      </c>
      <c r="B199" s="1" t="s">
        <v>205</v>
      </c>
      <c r="C199" s="11" t="s">
        <v>425</v>
      </c>
      <c r="D199" s="11" t="s">
        <v>423</v>
      </c>
      <c r="E199" s="11" t="s">
        <v>388</v>
      </c>
      <c r="F199" s="11" t="s">
        <v>386</v>
      </c>
      <c r="G199" t="s">
        <v>381</v>
      </c>
      <c r="H199" t="s">
        <v>385</v>
      </c>
    </row>
    <row r="200" spans="1:8">
      <c r="A200" s="12" t="s">
        <v>431</v>
      </c>
      <c r="B200" s="1" t="s">
        <v>206</v>
      </c>
      <c r="C200" s="11" t="s">
        <v>424</v>
      </c>
      <c r="D200" s="11" t="s">
        <v>422</v>
      </c>
      <c r="E200" s="11" t="s">
        <v>383</v>
      </c>
      <c r="F200" s="11" t="s">
        <v>384</v>
      </c>
      <c r="G200" t="s">
        <v>380</v>
      </c>
      <c r="H200" t="s">
        <v>395</v>
      </c>
    </row>
    <row r="201" spans="1:8">
      <c r="A201" s="12" t="s">
        <v>431</v>
      </c>
      <c r="B201" s="1" t="s">
        <v>207</v>
      </c>
      <c r="C201" s="11" t="s">
        <v>424</v>
      </c>
      <c r="D201" s="11" t="s">
        <v>422</v>
      </c>
      <c r="E201" s="11" t="s">
        <v>396</v>
      </c>
      <c r="F201" s="11" t="s">
        <v>395</v>
      </c>
      <c r="G201" t="s">
        <v>379</v>
      </c>
      <c r="H201" t="s">
        <v>384</v>
      </c>
    </row>
    <row r="202" spans="1:8">
      <c r="A202" s="12" t="s">
        <v>431</v>
      </c>
      <c r="B202" s="1" t="s">
        <v>208</v>
      </c>
      <c r="C202" s="11" t="s">
        <v>424</v>
      </c>
      <c r="D202" s="11" t="s">
        <v>422</v>
      </c>
      <c r="E202" s="11" t="s">
        <v>383</v>
      </c>
      <c r="F202" s="11" t="s">
        <v>381</v>
      </c>
      <c r="G202" t="s">
        <v>396</v>
      </c>
      <c r="H202" t="s">
        <v>394</v>
      </c>
    </row>
    <row r="203" spans="1:8">
      <c r="A203" s="12" t="s">
        <v>431</v>
      </c>
      <c r="B203" s="1" t="s">
        <v>209</v>
      </c>
      <c r="C203" s="11" t="s">
        <v>424</v>
      </c>
      <c r="D203" s="11" t="s">
        <v>422</v>
      </c>
      <c r="E203" s="11" t="s">
        <v>393</v>
      </c>
      <c r="F203" s="11" t="s">
        <v>383</v>
      </c>
      <c r="G203" t="s">
        <v>380</v>
      </c>
      <c r="H203" t="s">
        <v>395</v>
      </c>
    </row>
    <row r="204" spans="1:8">
      <c r="A204" s="12" t="s">
        <v>431</v>
      </c>
      <c r="B204" s="1" t="s">
        <v>210</v>
      </c>
      <c r="C204" s="11" t="s">
        <v>424</v>
      </c>
      <c r="D204" s="11" t="s">
        <v>422</v>
      </c>
      <c r="E204" s="11" t="s">
        <v>381</v>
      </c>
      <c r="F204" s="11" t="s">
        <v>382</v>
      </c>
      <c r="G204" t="s">
        <v>396</v>
      </c>
      <c r="H204" t="s">
        <v>394</v>
      </c>
    </row>
    <row r="205" spans="1:8">
      <c r="A205" s="12" t="s">
        <v>431</v>
      </c>
      <c r="B205" s="1" t="s">
        <v>211</v>
      </c>
      <c r="C205" s="11" t="s">
        <v>425</v>
      </c>
      <c r="D205" s="11" t="s">
        <v>423</v>
      </c>
      <c r="E205" s="11" t="s">
        <v>397</v>
      </c>
      <c r="F205" s="11" t="s">
        <v>381</v>
      </c>
      <c r="G205" t="s">
        <v>382</v>
      </c>
      <c r="H205" t="s">
        <v>386</v>
      </c>
    </row>
    <row r="206" spans="1:8">
      <c r="A206" s="12" t="s">
        <v>431</v>
      </c>
      <c r="B206" s="1" t="s">
        <v>212</v>
      </c>
      <c r="C206" s="11" t="s">
        <v>424</v>
      </c>
      <c r="D206" s="11" t="s">
        <v>422</v>
      </c>
      <c r="E206" s="11" t="s">
        <v>379</v>
      </c>
      <c r="F206" s="11" t="s">
        <v>380</v>
      </c>
      <c r="G206" t="s">
        <v>382</v>
      </c>
      <c r="H206" t="s">
        <v>386</v>
      </c>
    </row>
    <row r="207" spans="1:8">
      <c r="A207" s="12" t="s">
        <v>431</v>
      </c>
      <c r="B207" s="1" t="s">
        <v>213</v>
      </c>
      <c r="C207" s="11" t="s">
        <v>425</v>
      </c>
      <c r="D207" s="11" t="s">
        <v>423</v>
      </c>
      <c r="E207" s="11" t="s">
        <v>398</v>
      </c>
      <c r="F207" s="11" t="s">
        <v>391</v>
      </c>
      <c r="G207" t="s">
        <v>389</v>
      </c>
      <c r="H207" t="s">
        <v>392</v>
      </c>
    </row>
    <row r="208" spans="1:8">
      <c r="A208" s="12" t="s">
        <v>431</v>
      </c>
      <c r="B208" s="1" t="s">
        <v>214</v>
      </c>
      <c r="C208" s="11" t="s">
        <v>425</v>
      </c>
      <c r="D208" s="11" t="s">
        <v>423</v>
      </c>
      <c r="E208" s="11" t="s">
        <v>398</v>
      </c>
      <c r="F208" s="11" t="s">
        <v>391</v>
      </c>
      <c r="G208" t="s">
        <v>389</v>
      </c>
      <c r="H208" t="s">
        <v>392</v>
      </c>
    </row>
    <row r="209" spans="1:8">
      <c r="A209" s="12" t="s">
        <v>431</v>
      </c>
      <c r="B209" s="1" t="s">
        <v>215</v>
      </c>
      <c r="C209" s="11" t="s">
        <v>425</v>
      </c>
      <c r="D209" s="11" t="s">
        <v>423</v>
      </c>
      <c r="E209" s="11" t="s">
        <v>398</v>
      </c>
      <c r="F209" s="11" t="s">
        <v>391</v>
      </c>
      <c r="G209" t="s">
        <v>389</v>
      </c>
      <c r="H209" t="s">
        <v>392</v>
      </c>
    </row>
    <row r="210" spans="1:8">
      <c r="A210" s="12" t="s">
        <v>431</v>
      </c>
      <c r="B210" s="1" t="s">
        <v>216</v>
      </c>
      <c r="C210" s="11" t="s">
        <v>425</v>
      </c>
      <c r="D210" s="11" t="s">
        <v>423</v>
      </c>
      <c r="E210" s="11" t="s">
        <v>398</v>
      </c>
      <c r="F210" s="11" t="s">
        <v>391</v>
      </c>
      <c r="G210" t="s">
        <v>389</v>
      </c>
      <c r="H210" t="s">
        <v>392</v>
      </c>
    </row>
    <row r="211" spans="1:8">
      <c r="A211" s="12" t="s">
        <v>431</v>
      </c>
      <c r="B211" s="1" t="s">
        <v>217</v>
      </c>
      <c r="C211" s="11" t="s">
        <v>425</v>
      </c>
      <c r="D211" s="11" t="s">
        <v>423</v>
      </c>
      <c r="E211" s="11" t="s">
        <v>398</v>
      </c>
      <c r="F211" s="11" t="s">
        <v>391</v>
      </c>
      <c r="G211" t="s">
        <v>389</v>
      </c>
      <c r="H211" t="s">
        <v>392</v>
      </c>
    </row>
    <row r="212" spans="1:8">
      <c r="A212" s="12" t="s">
        <v>431</v>
      </c>
      <c r="B212" s="1" t="s">
        <v>218</v>
      </c>
      <c r="C212" s="11" t="s">
        <v>425</v>
      </c>
      <c r="D212" s="11" t="s">
        <v>423</v>
      </c>
      <c r="E212" s="11" t="s">
        <v>398</v>
      </c>
      <c r="F212" s="11" t="s">
        <v>391</v>
      </c>
      <c r="G212" t="s">
        <v>389</v>
      </c>
      <c r="H212" t="s">
        <v>392</v>
      </c>
    </row>
    <row r="213" spans="1:8">
      <c r="A213" s="12" t="s">
        <v>431</v>
      </c>
      <c r="B213" s="1" t="s">
        <v>219</v>
      </c>
      <c r="C213" s="11" t="s">
        <v>425</v>
      </c>
      <c r="D213" s="11" t="s">
        <v>423</v>
      </c>
      <c r="E213" s="11" t="s">
        <v>390</v>
      </c>
      <c r="F213" s="11" t="s">
        <v>387</v>
      </c>
      <c r="G213" t="s">
        <v>397</v>
      </c>
      <c r="H213" t="s">
        <v>398</v>
      </c>
    </row>
    <row r="214" spans="1:8">
      <c r="A214" s="12" t="s">
        <v>431</v>
      </c>
      <c r="B214" s="1" t="s">
        <v>220</v>
      </c>
      <c r="C214" s="11" t="s">
        <v>425</v>
      </c>
      <c r="D214" s="11" t="s">
        <v>423</v>
      </c>
      <c r="E214" s="11" t="s">
        <v>390</v>
      </c>
      <c r="F214" s="11" t="s">
        <v>387</v>
      </c>
      <c r="G214" t="s">
        <v>397</v>
      </c>
      <c r="H214" t="s">
        <v>398</v>
      </c>
    </row>
    <row r="215" spans="1:8">
      <c r="A215" s="12" t="s">
        <v>431</v>
      </c>
      <c r="B215" s="1" t="s">
        <v>221</v>
      </c>
      <c r="C215" s="11" t="s">
        <v>425</v>
      </c>
      <c r="D215" s="11" t="s">
        <v>423</v>
      </c>
      <c r="E215" s="11" t="s">
        <v>390</v>
      </c>
      <c r="F215" s="11" t="s">
        <v>387</v>
      </c>
      <c r="G215" t="s">
        <v>397</v>
      </c>
      <c r="H215" t="s">
        <v>398</v>
      </c>
    </row>
    <row r="216" spans="1:8">
      <c r="A216" s="12" t="s">
        <v>431</v>
      </c>
      <c r="B216" s="1" t="s">
        <v>222</v>
      </c>
      <c r="C216" s="11" t="s">
        <v>425</v>
      </c>
      <c r="D216" s="11" t="s">
        <v>423</v>
      </c>
      <c r="E216" s="11" t="s">
        <v>390</v>
      </c>
      <c r="F216" s="11" t="s">
        <v>387</v>
      </c>
      <c r="G216" t="s">
        <v>397</v>
      </c>
      <c r="H216" t="s">
        <v>398</v>
      </c>
    </row>
    <row r="217" spans="1:8">
      <c r="A217" s="12" t="s">
        <v>431</v>
      </c>
      <c r="B217" s="1" t="s">
        <v>223</v>
      </c>
      <c r="C217" s="11" t="s">
        <v>425</v>
      </c>
      <c r="D217" s="11" t="s">
        <v>423</v>
      </c>
      <c r="E217" s="11" t="s">
        <v>390</v>
      </c>
      <c r="F217" s="11" t="s">
        <v>387</v>
      </c>
      <c r="G217" t="s">
        <v>397</v>
      </c>
      <c r="H217" t="s">
        <v>398</v>
      </c>
    </row>
    <row r="218" spans="1:8">
      <c r="A218" s="12" t="s">
        <v>431</v>
      </c>
      <c r="B218" s="1" t="s">
        <v>224</v>
      </c>
      <c r="C218" s="11" t="s">
        <v>425</v>
      </c>
      <c r="D218" s="11" t="s">
        <v>423</v>
      </c>
      <c r="E218" s="11" t="s">
        <v>390</v>
      </c>
      <c r="F218" s="11" t="s">
        <v>387</v>
      </c>
      <c r="G218" t="s">
        <v>397</v>
      </c>
      <c r="H218" t="s">
        <v>398</v>
      </c>
    </row>
    <row r="219" spans="1:8">
      <c r="A219" s="12" t="s">
        <v>431</v>
      </c>
      <c r="B219" s="1" t="s">
        <v>225</v>
      </c>
      <c r="C219" s="11" t="s">
        <v>424</v>
      </c>
      <c r="D219" s="11" t="s">
        <v>422</v>
      </c>
      <c r="E219" s="11" t="s">
        <v>396</v>
      </c>
      <c r="F219" s="11" t="s">
        <v>382</v>
      </c>
      <c r="G219" t="s">
        <v>379</v>
      </c>
      <c r="H219" t="s">
        <v>384</v>
      </c>
    </row>
    <row r="220" spans="1:8">
      <c r="A220" t="s">
        <v>432</v>
      </c>
      <c r="B220" s="1" t="s">
        <v>226</v>
      </c>
      <c r="C220" s="11" t="s">
        <v>424</v>
      </c>
      <c r="D220" s="11" t="s">
        <v>422</v>
      </c>
      <c r="E220" s="11" t="s">
        <v>396</v>
      </c>
      <c r="F220" s="11" t="s">
        <v>395</v>
      </c>
      <c r="G220" t="s">
        <v>379</v>
      </c>
      <c r="H220" t="s">
        <v>384</v>
      </c>
    </row>
    <row r="221" spans="1:8">
      <c r="A221" s="12" t="s">
        <v>432</v>
      </c>
      <c r="B221" s="1" t="s">
        <v>227</v>
      </c>
      <c r="C221" s="11" t="s">
        <v>424</v>
      </c>
      <c r="D221" s="11" t="s">
        <v>422</v>
      </c>
      <c r="E221" s="11" t="s">
        <v>380</v>
      </c>
      <c r="F221" s="11" t="s">
        <v>385</v>
      </c>
      <c r="G221" t="s">
        <v>383</v>
      </c>
      <c r="H221" t="s">
        <v>393</v>
      </c>
    </row>
    <row r="222" spans="1:8">
      <c r="A222" s="12" t="s">
        <v>432</v>
      </c>
      <c r="B222" s="1" t="s">
        <v>228</v>
      </c>
      <c r="C222" s="11" t="s">
        <v>424</v>
      </c>
      <c r="D222" s="11" t="s">
        <v>422</v>
      </c>
      <c r="E222" s="11" t="s">
        <v>380</v>
      </c>
      <c r="F222" s="11" t="s">
        <v>385</v>
      </c>
      <c r="G222" t="s">
        <v>383</v>
      </c>
      <c r="H222" t="s">
        <v>393</v>
      </c>
    </row>
    <row r="223" spans="1:8">
      <c r="A223" s="12" t="s">
        <v>432</v>
      </c>
      <c r="B223" s="1" t="s">
        <v>229</v>
      </c>
      <c r="C223" s="11" t="s">
        <v>424</v>
      </c>
      <c r="D223" s="11" t="s">
        <v>422</v>
      </c>
      <c r="E223" s="11" t="s">
        <v>380</v>
      </c>
      <c r="F223" s="11" t="s">
        <v>385</v>
      </c>
      <c r="G223" t="s">
        <v>383</v>
      </c>
      <c r="H223" t="s">
        <v>393</v>
      </c>
    </row>
    <row r="224" spans="1:8">
      <c r="A224" s="12" t="s">
        <v>432</v>
      </c>
      <c r="B224" s="1" t="s">
        <v>230</v>
      </c>
      <c r="C224" s="11" t="s">
        <v>424</v>
      </c>
      <c r="D224" s="11" t="s">
        <v>422</v>
      </c>
      <c r="E224" s="11" t="s">
        <v>380</v>
      </c>
      <c r="F224" s="11" t="s">
        <v>385</v>
      </c>
      <c r="G224" t="s">
        <v>383</v>
      </c>
      <c r="H224" t="s">
        <v>393</v>
      </c>
    </row>
    <row r="225" spans="1:8">
      <c r="A225" s="12" t="s">
        <v>432</v>
      </c>
      <c r="B225" s="1" t="s">
        <v>231</v>
      </c>
      <c r="C225" s="11" t="s">
        <v>424</v>
      </c>
      <c r="D225" s="11" t="s">
        <v>422</v>
      </c>
      <c r="E225" s="11" t="s">
        <v>380</v>
      </c>
      <c r="F225" s="11" t="s">
        <v>385</v>
      </c>
      <c r="G225" t="s">
        <v>383</v>
      </c>
      <c r="H225" t="s">
        <v>393</v>
      </c>
    </row>
    <row r="226" spans="1:8">
      <c r="A226" s="12" t="s">
        <v>432</v>
      </c>
      <c r="B226" s="1" t="s">
        <v>232</v>
      </c>
      <c r="C226" s="11" t="s">
        <v>424</v>
      </c>
      <c r="D226" s="11" t="s">
        <v>422</v>
      </c>
      <c r="E226" s="11" t="s">
        <v>380</v>
      </c>
      <c r="F226" s="11" t="s">
        <v>385</v>
      </c>
      <c r="G226" t="s">
        <v>383</v>
      </c>
      <c r="H226" t="s">
        <v>393</v>
      </c>
    </row>
    <row r="227" spans="1:8">
      <c r="A227" s="12" t="s">
        <v>432</v>
      </c>
      <c r="B227" s="1" t="s">
        <v>233</v>
      </c>
      <c r="C227" s="11" t="s">
        <v>425</v>
      </c>
      <c r="D227" s="11" t="s">
        <v>423</v>
      </c>
      <c r="E227" s="11" t="s">
        <v>391</v>
      </c>
      <c r="F227" s="11" t="s">
        <v>386</v>
      </c>
      <c r="G227" t="s">
        <v>381</v>
      </c>
      <c r="H227" t="s">
        <v>385</v>
      </c>
    </row>
    <row r="228" spans="1:8">
      <c r="A228" s="12" t="s">
        <v>432</v>
      </c>
      <c r="B228" s="1" t="s">
        <v>234</v>
      </c>
      <c r="C228" s="11" t="s">
        <v>425</v>
      </c>
      <c r="D228" s="11" t="s">
        <v>423</v>
      </c>
      <c r="E228" s="11" t="s">
        <v>391</v>
      </c>
      <c r="F228" s="11" t="s">
        <v>386</v>
      </c>
      <c r="G228" t="s">
        <v>381</v>
      </c>
      <c r="H228" t="s">
        <v>385</v>
      </c>
    </row>
    <row r="229" spans="1:8">
      <c r="A229" s="12" t="s">
        <v>432</v>
      </c>
      <c r="B229" s="1" t="s">
        <v>235</v>
      </c>
      <c r="C229" s="11" t="s">
        <v>425</v>
      </c>
      <c r="D229" s="11" t="s">
        <v>423</v>
      </c>
      <c r="E229" s="11" t="s">
        <v>391</v>
      </c>
      <c r="F229" s="11" t="s">
        <v>386</v>
      </c>
      <c r="G229" t="s">
        <v>381</v>
      </c>
      <c r="H229" t="s">
        <v>385</v>
      </c>
    </row>
    <row r="230" spans="1:8">
      <c r="A230" s="12" t="s">
        <v>432</v>
      </c>
      <c r="B230" s="1" t="s">
        <v>236</v>
      </c>
      <c r="C230" s="11" t="s">
        <v>425</v>
      </c>
      <c r="D230" s="11" t="s">
        <v>423</v>
      </c>
      <c r="E230" s="11" t="s">
        <v>391</v>
      </c>
      <c r="F230" s="11" t="s">
        <v>386</v>
      </c>
      <c r="G230" t="s">
        <v>381</v>
      </c>
      <c r="H230" t="s">
        <v>385</v>
      </c>
    </row>
    <row r="231" spans="1:8">
      <c r="A231" s="12" t="s">
        <v>432</v>
      </c>
      <c r="B231" s="1" t="s">
        <v>237</v>
      </c>
      <c r="C231" s="11" t="s">
        <v>425</v>
      </c>
      <c r="D231" s="11" t="s">
        <v>423</v>
      </c>
      <c r="E231" s="11" t="s">
        <v>391</v>
      </c>
      <c r="F231" s="11" t="s">
        <v>386</v>
      </c>
      <c r="G231" t="s">
        <v>381</v>
      </c>
      <c r="H231" t="s">
        <v>385</v>
      </c>
    </row>
    <row r="232" spans="1:8">
      <c r="A232" s="12" t="s">
        <v>432</v>
      </c>
      <c r="B232" s="1" t="s">
        <v>238</v>
      </c>
      <c r="C232" s="11" t="s">
        <v>425</v>
      </c>
      <c r="D232" s="11" t="s">
        <v>423</v>
      </c>
      <c r="E232" s="11" t="s">
        <v>391</v>
      </c>
      <c r="F232" s="11" t="s">
        <v>386</v>
      </c>
      <c r="G232" t="s">
        <v>381</v>
      </c>
      <c r="H232" t="s">
        <v>385</v>
      </c>
    </row>
    <row r="233" spans="1:8">
      <c r="A233" s="12" t="s">
        <v>432</v>
      </c>
      <c r="B233" s="1" t="s">
        <v>239</v>
      </c>
      <c r="C233" s="11" t="s">
        <v>424</v>
      </c>
      <c r="D233" s="11" t="s">
        <v>422</v>
      </c>
      <c r="E233" s="11" t="s">
        <v>380</v>
      </c>
      <c r="F233" s="11" t="s">
        <v>381</v>
      </c>
      <c r="G233" t="s">
        <v>383</v>
      </c>
      <c r="H233" t="s">
        <v>393</v>
      </c>
    </row>
    <row r="234" spans="1:8">
      <c r="A234" s="12" t="s">
        <v>432</v>
      </c>
      <c r="B234" s="1" t="s">
        <v>240</v>
      </c>
      <c r="C234" s="11" t="s">
        <v>424</v>
      </c>
      <c r="D234" s="11" t="s">
        <v>422</v>
      </c>
      <c r="E234" s="11" t="s">
        <v>380</v>
      </c>
      <c r="F234" s="11" t="s">
        <v>381</v>
      </c>
      <c r="G234" t="s">
        <v>383</v>
      </c>
      <c r="H234" t="s">
        <v>393</v>
      </c>
    </row>
    <row r="235" spans="1:8">
      <c r="A235" s="12" t="s">
        <v>432</v>
      </c>
      <c r="B235" s="1" t="s">
        <v>241</v>
      </c>
      <c r="C235" s="11" t="s">
        <v>424</v>
      </c>
      <c r="D235" s="11" t="s">
        <v>422</v>
      </c>
      <c r="E235" s="11" t="s">
        <v>380</v>
      </c>
      <c r="F235" s="11" t="s">
        <v>381</v>
      </c>
      <c r="G235" t="s">
        <v>383</v>
      </c>
      <c r="H235" t="s">
        <v>393</v>
      </c>
    </row>
    <row r="236" spans="1:8">
      <c r="A236" s="12" t="s">
        <v>432</v>
      </c>
      <c r="B236" s="1" t="s">
        <v>242</v>
      </c>
      <c r="C236" s="11" t="s">
        <v>424</v>
      </c>
      <c r="D236" s="11" t="s">
        <v>422</v>
      </c>
      <c r="E236" s="11" t="s">
        <v>380</v>
      </c>
      <c r="F236" s="11" t="s">
        <v>381</v>
      </c>
      <c r="G236" t="s">
        <v>383</v>
      </c>
      <c r="H236" t="s">
        <v>393</v>
      </c>
    </row>
    <row r="237" spans="1:8">
      <c r="A237" s="12" t="s">
        <v>432</v>
      </c>
      <c r="B237" s="1" t="s">
        <v>243</v>
      </c>
      <c r="C237" s="11" t="s">
        <v>424</v>
      </c>
      <c r="D237" s="11" t="s">
        <v>422</v>
      </c>
      <c r="E237" s="11" t="s">
        <v>380</v>
      </c>
      <c r="F237" s="11" t="s">
        <v>381</v>
      </c>
      <c r="G237" t="s">
        <v>383</v>
      </c>
      <c r="H237" t="s">
        <v>393</v>
      </c>
    </row>
    <row r="238" spans="1:8">
      <c r="A238" s="12" t="s">
        <v>432</v>
      </c>
      <c r="B238" s="1" t="s">
        <v>244</v>
      </c>
      <c r="C238" s="11" t="s">
        <v>425</v>
      </c>
      <c r="D238" s="11" t="s">
        <v>423</v>
      </c>
      <c r="E238" s="11" t="s">
        <v>386</v>
      </c>
      <c r="F238" s="11" t="s">
        <v>387</v>
      </c>
      <c r="G238" t="s">
        <v>388</v>
      </c>
      <c r="H238" t="s">
        <v>391</v>
      </c>
    </row>
    <row r="239" spans="1:8">
      <c r="A239" s="12" t="s">
        <v>432</v>
      </c>
      <c r="B239" s="1" t="s">
        <v>245</v>
      </c>
      <c r="C239" s="11" t="s">
        <v>424</v>
      </c>
      <c r="D239" s="11" t="s">
        <v>422</v>
      </c>
      <c r="E239" s="11" t="s">
        <v>396</v>
      </c>
      <c r="F239" s="11" t="s">
        <v>386</v>
      </c>
      <c r="G239" t="s">
        <v>379</v>
      </c>
      <c r="H239" t="s">
        <v>384</v>
      </c>
    </row>
    <row r="240" spans="1:8">
      <c r="A240" s="12" t="s">
        <v>432</v>
      </c>
      <c r="B240" s="1" t="s">
        <v>246</v>
      </c>
      <c r="C240" s="11" t="s">
        <v>424</v>
      </c>
      <c r="D240" s="11" t="s">
        <v>422</v>
      </c>
      <c r="E240" s="11" t="s">
        <v>396</v>
      </c>
      <c r="F240" s="11" t="s">
        <v>386</v>
      </c>
      <c r="G240" t="s">
        <v>379</v>
      </c>
      <c r="H240" t="s">
        <v>384</v>
      </c>
    </row>
    <row r="241" spans="1:8">
      <c r="A241" s="12" t="s">
        <v>432</v>
      </c>
      <c r="B241" s="1" t="s">
        <v>247</v>
      </c>
      <c r="C241" s="11" t="s">
        <v>424</v>
      </c>
      <c r="D241" s="11" t="s">
        <v>422</v>
      </c>
      <c r="E241" s="11" t="s">
        <v>396</v>
      </c>
      <c r="F241" s="11" t="s">
        <v>386</v>
      </c>
      <c r="G241" t="s">
        <v>379</v>
      </c>
      <c r="H241" t="s">
        <v>384</v>
      </c>
    </row>
    <row r="242" spans="1:8">
      <c r="A242" s="12" t="s">
        <v>432</v>
      </c>
      <c r="B242" s="1" t="s">
        <v>248</v>
      </c>
      <c r="C242" s="11" t="s">
        <v>425</v>
      </c>
      <c r="D242" s="11" t="s">
        <v>423</v>
      </c>
      <c r="E242" s="11" t="s">
        <v>392</v>
      </c>
      <c r="F242" s="11" t="s">
        <v>381</v>
      </c>
      <c r="G242" t="s">
        <v>387</v>
      </c>
      <c r="H242" t="s">
        <v>390</v>
      </c>
    </row>
    <row r="243" spans="1:8">
      <c r="A243" s="12" t="s">
        <v>432</v>
      </c>
      <c r="B243" s="1" t="s">
        <v>249</v>
      </c>
      <c r="C243" s="11" t="s">
        <v>425</v>
      </c>
      <c r="D243" s="11" t="s">
        <v>423</v>
      </c>
      <c r="E243" s="11" t="s">
        <v>392</v>
      </c>
      <c r="F243" s="11" t="s">
        <v>381</v>
      </c>
      <c r="G243" t="s">
        <v>387</v>
      </c>
      <c r="H243" t="s">
        <v>390</v>
      </c>
    </row>
    <row r="244" spans="1:8">
      <c r="A244" s="12" t="s">
        <v>432</v>
      </c>
      <c r="B244" s="1" t="s">
        <v>250</v>
      </c>
      <c r="C244" s="11" t="s">
        <v>424</v>
      </c>
      <c r="D244" s="11" t="s">
        <v>422</v>
      </c>
      <c r="E244" s="11" t="s">
        <v>381</v>
      </c>
      <c r="F244" s="11" t="s">
        <v>382</v>
      </c>
      <c r="G244" t="s">
        <v>383</v>
      </c>
      <c r="H244" t="s">
        <v>393</v>
      </c>
    </row>
    <row r="245" spans="1:8">
      <c r="A245" s="12" t="s">
        <v>432</v>
      </c>
      <c r="B245" s="1" t="s">
        <v>251</v>
      </c>
      <c r="C245" s="11" t="s">
        <v>424</v>
      </c>
      <c r="D245" s="11" t="s">
        <v>422</v>
      </c>
      <c r="E245" s="11" t="s">
        <v>381</v>
      </c>
      <c r="F245" s="11" t="s">
        <v>382</v>
      </c>
      <c r="G245" t="s">
        <v>383</v>
      </c>
      <c r="H245" t="s">
        <v>393</v>
      </c>
    </row>
    <row r="246" spans="1:8">
      <c r="A246" s="12" t="s">
        <v>432</v>
      </c>
      <c r="B246" s="1" t="s">
        <v>252</v>
      </c>
      <c r="C246" s="11" t="s">
        <v>425</v>
      </c>
      <c r="D246" s="11" t="s">
        <v>423</v>
      </c>
      <c r="E246" s="11" t="s">
        <v>382</v>
      </c>
      <c r="F246" s="11" t="s">
        <v>398</v>
      </c>
      <c r="G246" t="s">
        <v>388</v>
      </c>
      <c r="H246" t="s">
        <v>391</v>
      </c>
    </row>
    <row r="247" spans="1:8">
      <c r="A247" s="12" t="s">
        <v>432</v>
      </c>
      <c r="B247" s="1" t="s">
        <v>253</v>
      </c>
      <c r="C247" s="11" t="s">
        <v>425</v>
      </c>
      <c r="D247" s="11" t="s">
        <v>423</v>
      </c>
      <c r="E247" s="11" t="s">
        <v>398</v>
      </c>
      <c r="F247" s="11" t="s">
        <v>381</v>
      </c>
      <c r="G247" t="s">
        <v>382</v>
      </c>
      <c r="H247" t="s">
        <v>386</v>
      </c>
    </row>
    <row r="248" spans="1:8">
      <c r="A248" s="12" t="s">
        <v>432</v>
      </c>
      <c r="B248" s="1" t="s">
        <v>254</v>
      </c>
      <c r="C248" s="11" t="s">
        <v>425</v>
      </c>
      <c r="D248" s="11" t="s">
        <v>423</v>
      </c>
      <c r="E248" s="11" t="s">
        <v>397</v>
      </c>
      <c r="F248" s="11" t="s">
        <v>381</v>
      </c>
      <c r="G248" t="s">
        <v>389</v>
      </c>
      <c r="H248" t="s">
        <v>392</v>
      </c>
    </row>
    <row r="249" spans="1:8">
      <c r="A249" s="12" t="s">
        <v>432</v>
      </c>
      <c r="B249" s="1" t="s">
        <v>255</v>
      </c>
      <c r="C249" s="11" t="s">
        <v>424</v>
      </c>
      <c r="D249" s="11" t="s">
        <v>422</v>
      </c>
      <c r="E249" s="11" t="s">
        <v>393</v>
      </c>
      <c r="F249" s="11" t="s">
        <v>385</v>
      </c>
      <c r="G249" t="s">
        <v>380</v>
      </c>
      <c r="H249" t="s">
        <v>395</v>
      </c>
    </row>
    <row r="250" spans="1:8">
      <c r="A250" s="12" t="s">
        <v>432</v>
      </c>
      <c r="B250" s="1" t="s">
        <v>256</v>
      </c>
      <c r="C250" s="11" t="s">
        <v>424</v>
      </c>
      <c r="D250" s="11" t="s">
        <v>422</v>
      </c>
      <c r="E250" s="11" t="s">
        <v>393</v>
      </c>
      <c r="F250" s="11" t="s">
        <v>385</v>
      </c>
      <c r="G250" t="s">
        <v>380</v>
      </c>
      <c r="H250" t="s">
        <v>395</v>
      </c>
    </row>
    <row r="251" spans="1:8">
      <c r="A251" s="12" t="s">
        <v>432</v>
      </c>
      <c r="B251" s="1" t="s">
        <v>257</v>
      </c>
      <c r="C251" s="11" t="s">
        <v>424</v>
      </c>
      <c r="D251" s="11" t="s">
        <v>422</v>
      </c>
      <c r="E251" s="11" t="s">
        <v>393</v>
      </c>
      <c r="F251" s="11" t="s">
        <v>385</v>
      </c>
      <c r="G251" t="s">
        <v>380</v>
      </c>
      <c r="H251" t="s">
        <v>395</v>
      </c>
    </row>
    <row r="252" spans="1:8">
      <c r="A252" s="12" t="s">
        <v>432</v>
      </c>
      <c r="B252" s="1" t="s">
        <v>258</v>
      </c>
      <c r="C252" s="11" t="s">
        <v>424</v>
      </c>
      <c r="D252" s="11" t="s">
        <v>422</v>
      </c>
      <c r="E252" s="11" t="s">
        <v>393</v>
      </c>
      <c r="F252" s="11" t="s">
        <v>385</v>
      </c>
      <c r="G252" t="s">
        <v>380</v>
      </c>
      <c r="H252" t="s">
        <v>395</v>
      </c>
    </row>
    <row r="253" spans="1:8">
      <c r="A253" s="12" t="s">
        <v>432</v>
      </c>
      <c r="B253" s="1" t="s">
        <v>259</v>
      </c>
      <c r="C253" s="11" t="s">
        <v>425</v>
      </c>
      <c r="D253" s="11" t="s">
        <v>423</v>
      </c>
      <c r="E253" s="11" t="s">
        <v>390</v>
      </c>
      <c r="F253" s="11" t="s">
        <v>387</v>
      </c>
      <c r="G253" t="s">
        <v>397</v>
      </c>
      <c r="H253" t="s">
        <v>398</v>
      </c>
    </row>
    <row r="254" spans="1:8">
      <c r="A254" s="12" t="s">
        <v>432</v>
      </c>
      <c r="B254" s="1" t="s">
        <v>260</v>
      </c>
      <c r="C254" s="11" t="s">
        <v>425</v>
      </c>
      <c r="D254" s="11" t="s">
        <v>423</v>
      </c>
      <c r="E254" s="11" t="s">
        <v>390</v>
      </c>
      <c r="F254" s="11" t="s">
        <v>387</v>
      </c>
      <c r="G254" t="s">
        <v>397</v>
      </c>
      <c r="H254" t="s">
        <v>398</v>
      </c>
    </row>
    <row r="255" spans="1:8">
      <c r="A255" s="12" t="s">
        <v>432</v>
      </c>
      <c r="B255" s="1" t="s">
        <v>261</v>
      </c>
      <c r="C255" s="11" t="s">
        <v>425</v>
      </c>
      <c r="D255" s="11" t="s">
        <v>423</v>
      </c>
      <c r="E255" s="11" t="s">
        <v>392</v>
      </c>
      <c r="F255" s="11" t="s">
        <v>389</v>
      </c>
      <c r="G255" t="s">
        <v>388</v>
      </c>
      <c r="H255" t="s">
        <v>391</v>
      </c>
    </row>
    <row r="256" spans="1:8">
      <c r="A256" s="12" t="s">
        <v>432</v>
      </c>
      <c r="B256" s="1" t="s">
        <v>262</v>
      </c>
      <c r="C256" s="11" t="s">
        <v>424</v>
      </c>
      <c r="D256" s="11" t="s">
        <v>422</v>
      </c>
      <c r="E256" s="11" t="s">
        <v>384</v>
      </c>
      <c r="F256" s="11" t="s">
        <v>395</v>
      </c>
      <c r="G256" t="s">
        <v>396</v>
      </c>
      <c r="H256" t="s">
        <v>394</v>
      </c>
    </row>
    <row r="257" spans="1:8">
      <c r="A257" t="s">
        <v>433</v>
      </c>
      <c r="B257" s="1" t="s">
        <v>263</v>
      </c>
      <c r="C257" s="11" t="s">
        <v>424</v>
      </c>
      <c r="D257" s="11" t="s">
        <v>422</v>
      </c>
      <c r="E257" s="11" t="s">
        <v>380</v>
      </c>
      <c r="F257" s="11" t="s">
        <v>385</v>
      </c>
      <c r="G257" t="s">
        <v>383</v>
      </c>
      <c r="H257" t="s">
        <v>393</v>
      </c>
    </row>
    <row r="258" spans="1:8">
      <c r="A258" s="12" t="s">
        <v>433</v>
      </c>
      <c r="B258" s="1" t="s">
        <v>264</v>
      </c>
      <c r="C258" s="11" t="s">
        <v>424</v>
      </c>
      <c r="D258" s="11" t="s">
        <v>422</v>
      </c>
      <c r="E258" s="11" t="s">
        <v>380</v>
      </c>
      <c r="F258" s="11" t="s">
        <v>385</v>
      </c>
      <c r="G258" t="s">
        <v>383</v>
      </c>
      <c r="H258" t="s">
        <v>393</v>
      </c>
    </row>
    <row r="259" spans="1:8">
      <c r="A259" s="12" t="s">
        <v>433</v>
      </c>
      <c r="B259" s="1" t="s">
        <v>265</v>
      </c>
      <c r="C259" s="11" t="s">
        <v>425</v>
      </c>
      <c r="D259" s="11" t="s">
        <v>423</v>
      </c>
      <c r="E259" s="11" t="s">
        <v>390</v>
      </c>
      <c r="F259" s="11" t="s">
        <v>386</v>
      </c>
      <c r="G259" t="s">
        <v>397</v>
      </c>
      <c r="H259" t="s">
        <v>398</v>
      </c>
    </row>
    <row r="260" spans="1:8">
      <c r="A260" s="12" t="s">
        <v>433</v>
      </c>
      <c r="B260" s="1" t="s">
        <v>266</v>
      </c>
      <c r="C260" s="11" t="s">
        <v>425</v>
      </c>
      <c r="D260" s="11" t="s">
        <v>423</v>
      </c>
      <c r="E260" s="11" t="s">
        <v>390</v>
      </c>
      <c r="F260" s="11" t="s">
        <v>386</v>
      </c>
      <c r="G260" t="s">
        <v>397</v>
      </c>
      <c r="H260" t="s">
        <v>398</v>
      </c>
    </row>
    <row r="261" spans="1:8">
      <c r="A261" s="12" t="s">
        <v>433</v>
      </c>
      <c r="B261" s="1" t="s">
        <v>267</v>
      </c>
      <c r="C261" s="11" t="s">
        <v>425</v>
      </c>
      <c r="D261" s="11" t="s">
        <v>423</v>
      </c>
      <c r="E261" s="11" t="s">
        <v>390</v>
      </c>
      <c r="F261" s="11" t="s">
        <v>386</v>
      </c>
      <c r="G261" t="s">
        <v>397</v>
      </c>
      <c r="H261" t="s">
        <v>398</v>
      </c>
    </row>
    <row r="262" spans="1:8">
      <c r="A262" s="12" t="s">
        <v>433</v>
      </c>
      <c r="B262" s="1" t="s">
        <v>268</v>
      </c>
      <c r="C262" s="11" t="s">
        <v>425</v>
      </c>
      <c r="D262" s="11" t="s">
        <v>423</v>
      </c>
      <c r="E262" s="11" t="s">
        <v>390</v>
      </c>
      <c r="F262" s="11" t="s">
        <v>386</v>
      </c>
      <c r="G262" t="s">
        <v>397</v>
      </c>
      <c r="H262" t="s">
        <v>398</v>
      </c>
    </row>
    <row r="263" spans="1:8">
      <c r="A263" s="12" t="s">
        <v>433</v>
      </c>
      <c r="B263" s="1" t="s">
        <v>269</v>
      </c>
      <c r="C263" s="11" t="s">
        <v>425</v>
      </c>
      <c r="D263" s="11" t="s">
        <v>423</v>
      </c>
      <c r="E263" s="11" t="s">
        <v>390</v>
      </c>
      <c r="F263" s="11" t="s">
        <v>386</v>
      </c>
      <c r="G263" t="s">
        <v>397</v>
      </c>
      <c r="H263" t="s">
        <v>398</v>
      </c>
    </row>
    <row r="264" spans="1:8">
      <c r="A264" s="12" t="s">
        <v>433</v>
      </c>
      <c r="B264" s="1" t="s">
        <v>270</v>
      </c>
      <c r="C264" s="11" t="s">
        <v>424</v>
      </c>
      <c r="D264" s="11" t="s">
        <v>422</v>
      </c>
      <c r="E264" s="11" t="s">
        <v>381</v>
      </c>
      <c r="F264" s="11" t="s">
        <v>382</v>
      </c>
      <c r="G264" t="s">
        <v>396</v>
      </c>
      <c r="H264" t="s">
        <v>394</v>
      </c>
    </row>
    <row r="265" spans="1:8">
      <c r="A265" s="12" t="s">
        <v>433</v>
      </c>
      <c r="B265" s="1" t="s">
        <v>271</v>
      </c>
      <c r="C265" s="11" t="s">
        <v>425</v>
      </c>
      <c r="D265" s="11" t="s">
        <v>423</v>
      </c>
      <c r="E265" s="11" t="s">
        <v>385</v>
      </c>
      <c r="F265" s="11" t="s">
        <v>392</v>
      </c>
      <c r="G265" t="s">
        <v>388</v>
      </c>
      <c r="H265" t="s">
        <v>391</v>
      </c>
    </row>
    <row r="266" spans="1:8">
      <c r="A266" s="12" t="s">
        <v>433</v>
      </c>
      <c r="B266" s="1" t="s">
        <v>272</v>
      </c>
      <c r="C266" s="11" t="s">
        <v>425</v>
      </c>
      <c r="D266" s="11" t="s">
        <v>423</v>
      </c>
      <c r="E266" s="11" t="s">
        <v>385</v>
      </c>
      <c r="F266" s="11" t="s">
        <v>392</v>
      </c>
      <c r="G266" t="s">
        <v>388</v>
      </c>
      <c r="H266" t="s">
        <v>391</v>
      </c>
    </row>
    <row r="267" spans="1:8">
      <c r="A267" s="12" t="s">
        <v>433</v>
      </c>
      <c r="B267" s="1" t="s">
        <v>273</v>
      </c>
      <c r="C267" s="11" t="s">
        <v>425</v>
      </c>
      <c r="D267" s="11" t="s">
        <v>423</v>
      </c>
      <c r="E267" s="11" t="s">
        <v>385</v>
      </c>
      <c r="F267" s="11" t="s">
        <v>392</v>
      </c>
      <c r="G267" t="s">
        <v>388</v>
      </c>
      <c r="H267" t="s">
        <v>391</v>
      </c>
    </row>
    <row r="268" spans="1:8">
      <c r="A268" s="12" t="s">
        <v>433</v>
      </c>
      <c r="B268" s="1" t="s">
        <v>274</v>
      </c>
      <c r="C268" s="11" t="s">
        <v>425</v>
      </c>
      <c r="D268" s="11" t="s">
        <v>423</v>
      </c>
      <c r="E268" s="11" t="s">
        <v>385</v>
      </c>
      <c r="F268" s="11" t="s">
        <v>392</v>
      </c>
      <c r="G268" t="s">
        <v>388</v>
      </c>
      <c r="H268" t="s">
        <v>391</v>
      </c>
    </row>
    <row r="269" spans="1:8">
      <c r="A269" s="12" t="s">
        <v>433</v>
      </c>
      <c r="B269" s="1" t="s">
        <v>275</v>
      </c>
      <c r="C269" s="11" t="s">
        <v>425</v>
      </c>
      <c r="D269" s="11" t="s">
        <v>423</v>
      </c>
      <c r="E269" s="11" t="s">
        <v>385</v>
      </c>
      <c r="F269" s="11" t="s">
        <v>392</v>
      </c>
      <c r="G269" t="s">
        <v>388</v>
      </c>
      <c r="H269" t="s">
        <v>391</v>
      </c>
    </row>
    <row r="270" spans="1:8">
      <c r="A270" s="12" t="s">
        <v>433</v>
      </c>
      <c r="B270" s="1" t="s">
        <v>276</v>
      </c>
      <c r="C270" s="11" t="s">
        <v>425</v>
      </c>
      <c r="D270" s="11" t="s">
        <v>423</v>
      </c>
      <c r="E270" s="11" t="s">
        <v>385</v>
      </c>
      <c r="F270" s="11" t="s">
        <v>392</v>
      </c>
      <c r="G270" t="s">
        <v>388</v>
      </c>
      <c r="H270" t="s">
        <v>391</v>
      </c>
    </row>
    <row r="271" spans="1:8">
      <c r="A271" s="12" t="s">
        <v>433</v>
      </c>
      <c r="B271" s="1" t="s">
        <v>277</v>
      </c>
      <c r="C271" s="11" t="s">
        <v>425</v>
      </c>
      <c r="D271" s="11" t="s">
        <v>423</v>
      </c>
      <c r="E271" s="11" t="s">
        <v>385</v>
      </c>
      <c r="F271" s="11" t="s">
        <v>392</v>
      </c>
      <c r="G271" t="s">
        <v>388</v>
      </c>
      <c r="H271" t="s">
        <v>391</v>
      </c>
    </row>
    <row r="272" spans="1:8">
      <c r="A272" s="12" t="s">
        <v>433</v>
      </c>
      <c r="B272" s="1" t="s">
        <v>278</v>
      </c>
      <c r="C272" s="11" t="s">
        <v>425</v>
      </c>
      <c r="D272" s="11" t="s">
        <v>423</v>
      </c>
      <c r="E272" s="11" t="s">
        <v>385</v>
      </c>
      <c r="F272" s="11" t="s">
        <v>392</v>
      </c>
      <c r="G272" t="s">
        <v>388</v>
      </c>
      <c r="H272" t="s">
        <v>391</v>
      </c>
    </row>
    <row r="273" spans="1:8">
      <c r="A273" s="12" t="s">
        <v>433</v>
      </c>
      <c r="B273" s="1" t="s">
        <v>279</v>
      </c>
      <c r="C273" s="11" t="s">
        <v>425</v>
      </c>
      <c r="D273" s="11" t="s">
        <v>423</v>
      </c>
      <c r="E273" s="11" t="s">
        <v>385</v>
      </c>
      <c r="F273" s="11" t="s">
        <v>392</v>
      </c>
      <c r="G273" t="s">
        <v>388</v>
      </c>
      <c r="H273" t="s">
        <v>391</v>
      </c>
    </row>
    <row r="274" spans="1:8">
      <c r="A274" s="12" t="s">
        <v>433</v>
      </c>
      <c r="B274" s="1" t="s">
        <v>280</v>
      </c>
      <c r="C274" s="11" t="s">
        <v>424</v>
      </c>
      <c r="D274" s="11" t="s">
        <v>422</v>
      </c>
      <c r="E274" s="11" t="s">
        <v>383</v>
      </c>
      <c r="F274" s="11" t="s">
        <v>381</v>
      </c>
      <c r="G274" t="s">
        <v>396</v>
      </c>
      <c r="H274" t="s">
        <v>394</v>
      </c>
    </row>
    <row r="275" spans="1:8">
      <c r="A275" s="12" t="s">
        <v>433</v>
      </c>
      <c r="B275" s="1" t="s">
        <v>281</v>
      </c>
      <c r="C275" s="11" t="s">
        <v>424</v>
      </c>
      <c r="D275" s="11" t="s">
        <v>422</v>
      </c>
      <c r="E275" s="11" t="s">
        <v>383</v>
      </c>
      <c r="F275" s="11" t="s">
        <v>381</v>
      </c>
      <c r="G275" t="s">
        <v>396</v>
      </c>
      <c r="H275" t="s">
        <v>394</v>
      </c>
    </row>
    <row r="276" spans="1:8">
      <c r="A276" s="12" t="s">
        <v>433</v>
      </c>
      <c r="B276" s="1" t="s">
        <v>282</v>
      </c>
      <c r="C276" s="11" t="s">
        <v>424</v>
      </c>
      <c r="D276" s="11" t="s">
        <v>422</v>
      </c>
      <c r="E276" s="11" t="s">
        <v>394</v>
      </c>
      <c r="F276" s="11" t="s">
        <v>381</v>
      </c>
      <c r="G276" t="s">
        <v>382</v>
      </c>
      <c r="H276" t="s">
        <v>386</v>
      </c>
    </row>
    <row r="277" spans="1:8">
      <c r="A277" s="12" t="s">
        <v>433</v>
      </c>
      <c r="B277" s="1" t="s">
        <v>283</v>
      </c>
      <c r="C277" s="11" t="s">
        <v>425</v>
      </c>
      <c r="D277" s="11" t="s">
        <v>423</v>
      </c>
      <c r="E277" s="11" t="s">
        <v>389</v>
      </c>
      <c r="F277" s="11" t="s">
        <v>382</v>
      </c>
      <c r="G277" t="s">
        <v>381</v>
      </c>
      <c r="H277" t="s">
        <v>385</v>
      </c>
    </row>
    <row r="278" spans="1:8">
      <c r="A278" s="12" t="s">
        <v>433</v>
      </c>
      <c r="B278" s="1" t="s">
        <v>284</v>
      </c>
      <c r="C278" s="11" t="s">
        <v>425</v>
      </c>
      <c r="D278" s="11" t="s">
        <v>423</v>
      </c>
      <c r="E278" s="11" t="s">
        <v>392</v>
      </c>
      <c r="F278" s="11" t="s">
        <v>382</v>
      </c>
      <c r="G278" t="s">
        <v>387</v>
      </c>
      <c r="H278" t="s">
        <v>390</v>
      </c>
    </row>
    <row r="279" spans="1:8">
      <c r="A279" s="12" t="s">
        <v>433</v>
      </c>
      <c r="B279" s="1" t="s">
        <v>285</v>
      </c>
      <c r="C279" s="11" t="s">
        <v>425</v>
      </c>
      <c r="D279" s="11" t="s">
        <v>423</v>
      </c>
      <c r="E279" s="11" t="s">
        <v>386</v>
      </c>
      <c r="F279" s="11" t="s">
        <v>390</v>
      </c>
      <c r="G279" t="s">
        <v>388</v>
      </c>
      <c r="H279" t="s">
        <v>391</v>
      </c>
    </row>
    <row r="280" spans="1:8">
      <c r="A280" s="12" t="s">
        <v>433</v>
      </c>
      <c r="B280" s="1" t="s">
        <v>286</v>
      </c>
      <c r="C280" s="11" t="s">
        <v>425</v>
      </c>
      <c r="D280" s="11" t="s">
        <v>423</v>
      </c>
      <c r="E280" s="11" t="s">
        <v>386</v>
      </c>
      <c r="F280" s="11" t="s">
        <v>390</v>
      </c>
      <c r="G280" t="s">
        <v>388</v>
      </c>
      <c r="H280" t="s">
        <v>391</v>
      </c>
    </row>
    <row r="281" spans="1:8">
      <c r="A281" s="12" t="s">
        <v>433</v>
      </c>
      <c r="B281" s="1" t="s">
        <v>287</v>
      </c>
      <c r="C281" s="11" t="s">
        <v>424</v>
      </c>
      <c r="D281" s="11" t="s">
        <v>422</v>
      </c>
      <c r="E281" s="11" t="s">
        <v>393</v>
      </c>
      <c r="F281" s="11" t="s">
        <v>396</v>
      </c>
      <c r="G281" t="s">
        <v>380</v>
      </c>
      <c r="H281" t="s">
        <v>395</v>
      </c>
    </row>
    <row r="282" spans="1:8">
      <c r="A282" s="12" t="s">
        <v>433</v>
      </c>
      <c r="B282" s="1" t="s">
        <v>288</v>
      </c>
      <c r="C282" s="11" t="s">
        <v>424</v>
      </c>
      <c r="D282" s="11" t="s">
        <v>422</v>
      </c>
      <c r="E282" s="11" t="s">
        <v>393</v>
      </c>
      <c r="F282" s="11" t="s">
        <v>396</v>
      </c>
      <c r="G282" t="s">
        <v>380</v>
      </c>
      <c r="H282" t="s">
        <v>395</v>
      </c>
    </row>
    <row r="283" spans="1:8">
      <c r="A283" s="12" t="s">
        <v>433</v>
      </c>
      <c r="B283" s="1" t="s">
        <v>289</v>
      </c>
      <c r="C283" s="11" t="s">
        <v>424</v>
      </c>
      <c r="D283" s="11" t="s">
        <v>422</v>
      </c>
      <c r="E283" s="11" t="s">
        <v>393</v>
      </c>
      <c r="F283" s="11" t="s">
        <v>396</v>
      </c>
      <c r="G283" t="s">
        <v>380</v>
      </c>
      <c r="H283" t="s">
        <v>395</v>
      </c>
    </row>
    <row r="284" spans="1:8">
      <c r="A284" s="12" t="s">
        <v>433</v>
      </c>
      <c r="B284" s="1" t="s">
        <v>290</v>
      </c>
      <c r="C284" s="11" t="s">
        <v>425</v>
      </c>
      <c r="D284" s="11" t="s">
        <v>423</v>
      </c>
      <c r="E284" s="11" t="s">
        <v>390</v>
      </c>
      <c r="F284" s="11" t="s">
        <v>387</v>
      </c>
      <c r="G284" t="s">
        <v>397</v>
      </c>
      <c r="H284" t="s">
        <v>398</v>
      </c>
    </row>
    <row r="285" spans="1:8">
      <c r="A285" s="12" t="s">
        <v>433</v>
      </c>
      <c r="B285" s="1" t="s">
        <v>291</v>
      </c>
      <c r="C285" s="11" t="s">
        <v>425</v>
      </c>
      <c r="D285" s="11" t="s">
        <v>423</v>
      </c>
      <c r="E285" s="11" t="s">
        <v>390</v>
      </c>
      <c r="F285" s="11" t="s">
        <v>387</v>
      </c>
      <c r="G285" t="s">
        <v>397</v>
      </c>
      <c r="H285" t="s">
        <v>398</v>
      </c>
    </row>
    <row r="286" spans="1:8">
      <c r="A286" s="12" t="s">
        <v>433</v>
      </c>
      <c r="B286" s="1" t="s">
        <v>292</v>
      </c>
      <c r="C286" s="11" t="s">
        <v>425</v>
      </c>
      <c r="D286" s="11" t="s">
        <v>423</v>
      </c>
      <c r="E286" s="11" t="s">
        <v>390</v>
      </c>
      <c r="F286" s="11" t="s">
        <v>386</v>
      </c>
      <c r="G286" t="s">
        <v>397</v>
      </c>
      <c r="H286" t="s">
        <v>398</v>
      </c>
    </row>
    <row r="287" spans="1:8">
      <c r="A287" s="12" t="s">
        <v>433</v>
      </c>
      <c r="B287" s="1" t="s">
        <v>293</v>
      </c>
      <c r="C287" s="11" t="s">
        <v>425</v>
      </c>
      <c r="D287" s="11" t="s">
        <v>423</v>
      </c>
      <c r="E287" s="11" t="s">
        <v>390</v>
      </c>
      <c r="F287" s="11" t="s">
        <v>386</v>
      </c>
      <c r="G287" t="s">
        <v>397</v>
      </c>
      <c r="H287" t="s">
        <v>398</v>
      </c>
    </row>
    <row r="288" spans="1:8">
      <c r="A288" s="12" t="s">
        <v>433</v>
      </c>
      <c r="B288" s="1" t="s">
        <v>294</v>
      </c>
      <c r="C288" s="11" t="s">
        <v>425</v>
      </c>
      <c r="D288" s="11" t="s">
        <v>423</v>
      </c>
      <c r="E288" s="11" t="s">
        <v>390</v>
      </c>
      <c r="F288" s="11" t="s">
        <v>386</v>
      </c>
      <c r="G288" t="s">
        <v>397</v>
      </c>
      <c r="H288" t="s">
        <v>398</v>
      </c>
    </row>
    <row r="289" spans="1:8">
      <c r="A289" s="12" t="s">
        <v>433</v>
      </c>
      <c r="B289" s="1" t="s">
        <v>295</v>
      </c>
      <c r="C289" s="11" t="s">
        <v>425</v>
      </c>
      <c r="D289" s="11" t="s">
        <v>423</v>
      </c>
      <c r="E289" s="11" t="s">
        <v>392</v>
      </c>
      <c r="F289" s="11" t="s">
        <v>382</v>
      </c>
      <c r="G289" t="s">
        <v>387</v>
      </c>
      <c r="H289" t="s">
        <v>390</v>
      </c>
    </row>
    <row r="290" spans="1:8">
      <c r="A290" s="12" t="s">
        <v>433</v>
      </c>
      <c r="B290" s="1" t="s">
        <v>296</v>
      </c>
      <c r="C290" s="11" t="s">
        <v>425</v>
      </c>
      <c r="D290" s="11" t="s">
        <v>423</v>
      </c>
      <c r="E290" s="11" t="s">
        <v>397</v>
      </c>
      <c r="F290" s="11" t="s">
        <v>388</v>
      </c>
      <c r="G290" t="s">
        <v>382</v>
      </c>
      <c r="H290" t="s">
        <v>386</v>
      </c>
    </row>
    <row r="291" spans="1:8">
      <c r="A291" s="12" t="s">
        <v>433</v>
      </c>
      <c r="B291" s="1" t="s">
        <v>297</v>
      </c>
      <c r="C291" s="11" t="s">
        <v>425</v>
      </c>
      <c r="D291" s="11" t="s">
        <v>423</v>
      </c>
      <c r="E291" s="11" t="s">
        <v>397</v>
      </c>
      <c r="F291" s="11" t="s">
        <v>388</v>
      </c>
      <c r="G291" t="s">
        <v>382</v>
      </c>
      <c r="H291" t="s">
        <v>386</v>
      </c>
    </row>
    <row r="292" spans="1:8">
      <c r="A292" s="12" t="s">
        <v>433</v>
      </c>
      <c r="B292" s="1" t="s">
        <v>298</v>
      </c>
      <c r="C292" s="11" t="s">
        <v>425</v>
      </c>
      <c r="D292" s="11" t="s">
        <v>423</v>
      </c>
      <c r="E292" s="11" t="s">
        <v>397</v>
      </c>
      <c r="F292" s="11" t="s">
        <v>388</v>
      </c>
      <c r="G292" t="s">
        <v>382</v>
      </c>
      <c r="H292" t="s">
        <v>386</v>
      </c>
    </row>
    <row r="293" spans="1:8">
      <c r="A293" s="12" t="s">
        <v>433</v>
      </c>
      <c r="B293" s="1" t="s">
        <v>299</v>
      </c>
      <c r="C293" s="11" t="s">
        <v>424</v>
      </c>
      <c r="D293" s="11" t="s">
        <v>422</v>
      </c>
      <c r="E293" s="11" t="s">
        <v>394</v>
      </c>
      <c r="F293" s="11" t="s">
        <v>381</v>
      </c>
      <c r="G293" t="s">
        <v>382</v>
      </c>
      <c r="H293" t="s">
        <v>386</v>
      </c>
    </row>
    <row r="294" spans="1:8">
      <c r="A294" s="12" t="s">
        <v>433</v>
      </c>
      <c r="B294" s="1" t="s">
        <v>300</v>
      </c>
      <c r="C294" s="11" t="s">
        <v>424</v>
      </c>
      <c r="D294" s="11" t="s">
        <v>422</v>
      </c>
      <c r="E294" s="11" t="s">
        <v>394</v>
      </c>
      <c r="F294" s="11" t="s">
        <v>381</v>
      </c>
      <c r="G294" t="s">
        <v>382</v>
      </c>
      <c r="H294" t="s">
        <v>386</v>
      </c>
    </row>
    <row r="295" spans="1:8">
      <c r="A295" s="12" t="s">
        <v>433</v>
      </c>
      <c r="B295" s="1" t="s">
        <v>301</v>
      </c>
      <c r="C295" s="11" t="s">
        <v>424</v>
      </c>
      <c r="D295" s="11" t="s">
        <v>422</v>
      </c>
      <c r="E295" s="11" t="s">
        <v>394</v>
      </c>
      <c r="F295" s="11" t="s">
        <v>381</v>
      </c>
      <c r="G295" t="s">
        <v>382</v>
      </c>
      <c r="H295" t="s">
        <v>386</v>
      </c>
    </row>
    <row r="296" spans="1:8">
      <c r="A296" s="12" t="s">
        <v>433</v>
      </c>
      <c r="B296" s="1" t="s">
        <v>302</v>
      </c>
      <c r="C296" s="11" t="s">
        <v>424</v>
      </c>
      <c r="D296" s="11" t="s">
        <v>422</v>
      </c>
      <c r="E296" s="11" t="s">
        <v>394</v>
      </c>
      <c r="F296" s="11" t="s">
        <v>381</v>
      </c>
      <c r="G296" t="s">
        <v>382</v>
      </c>
      <c r="H296" t="s">
        <v>386</v>
      </c>
    </row>
    <row r="297" spans="1:8">
      <c r="A297" s="12" t="s">
        <v>433</v>
      </c>
      <c r="B297" s="1" t="s">
        <v>303</v>
      </c>
      <c r="C297" s="11" t="s">
        <v>424</v>
      </c>
      <c r="D297" s="11" t="s">
        <v>422</v>
      </c>
      <c r="E297" s="11" t="s">
        <v>380</v>
      </c>
      <c r="F297" s="11" t="s">
        <v>385</v>
      </c>
      <c r="G297" t="s">
        <v>383</v>
      </c>
      <c r="H297" t="s">
        <v>393</v>
      </c>
    </row>
    <row r="298" spans="1:8">
      <c r="A298" s="12" t="s">
        <v>433</v>
      </c>
      <c r="B298" s="1" t="s">
        <v>304</v>
      </c>
      <c r="C298" s="11" t="s">
        <v>424</v>
      </c>
      <c r="D298" s="11" t="s">
        <v>422</v>
      </c>
      <c r="E298" s="11" t="s">
        <v>380</v>
      </c>
      <c r="F298" s="11" t="s">
        <v>385</v>
      </c>
      <c r="G298" t="s">
        <v>383</v>
      </c>
      <c r="H298" t="s">
        <v>393</v>
      </c>
    </row>
    <row r="299" spans="1:8">
      <c r="A299" s="12" t="s">
        <v>433</v>
      </c>
      <c r="B299" s="1" t="s">
        <v>305</v>
      </c>
      <c r="C299" s="11" t="s">
        <v>424</v>
      </c>
      <c r="D299" s="11" t="s">
        <v>422</v>
      </c>
      <c r="E299" s="11" t="s">
        <v>396</v>
      </c>
      <c r="F299" s="11" t="s">
        <v>393</v>
      </c>
      <c r="G299" t="s">
        <v>379</v>
      </c>
      <c r="H299" t="s">
        <v>384</v>
      </c>
    </row>
    <row r="300" spans="1:8">
      <c r="A300" s="12" t="s">
        <v>433</v>
      </c>
      <c r="B300" s="1" t="s">
        <v>306</v>
      </c>
      <c r="C300" s="11" t="s">
        <v>425</v>
      </c>
      <c r="D300" s="11" t="s">
        <v>423</v>
      </c>
      <c r="E300" s="11" t="s">
        <v>391</v>
      </c>
      <c r="F300" s="11" t="s">
        <v>386</v>
      </c>
      <c r="G300" t="s">
        <v>387</v>
      </c>
      <c r="H300" t="s">
        <v>390</v>
      </c>
    </row>
    <row r="301" spans="1:8">
      <c r="A301" s="12" t="s">
        <v>433</v>
      </c>
      <c r="B301" s="1" t="s">
        <v>307</v>
      </c>
      <c r="C301" s="11" t="s">
        <v>425</v>
      </c>
      <c r="D301" s="11" t="s">
        <v>423</v>
      </c>
      <c r="E301" s="11" t="s">
        <v>391</v>
      </c>
      <c r="F301" s="11" t="s">
        <v>386</v>
      </c>
      <c r="G301" t="s">
        <v>387</v>
      </c>
      <c r="H301" t="s">
        <v>390</v>
      </c>
    </row>
    <row r="302" spans="1:8">
      <c r="A302" s="12" t="s">
        <v>433</v>
      </c>
      <c r="B302" s="1" t="s">
        <v>308</v>
      </c>
      <c r="C302" s="11" t="s">
        <v>425</v>
      </c>
      <c r="D302" s="11" t="s">
        <v>423</v>
      </c>
      <c r="E302" s="11" t="s">
        <v>391</v>
      </c>
      <c r="F302" s="11" t="s">
        <v>386</v>
      </c>
      <c r="G302" t="s">
        <v>387</v>
      </c>
      <c r="H302" t="s">
        <v>390</v>
      </c>
    </row>
    <row r="303" spans="1:8">
      <c r="A303" s="12" t="s">
        <v>433</v>
      </c>
      <c r="B303" s="1" t="s">
        <v>309</v>
      </c>
      <c r="C303" s="11" t="s">
        <v>425</v>
      </c>
      <c r="D303" s="11" t="s">
        <v>423</v>
      </c>
      <c r="E303" s="11" t="s">
        <v>391</v>
      </c>
      <c r="F303" s="11" t="s">
        <v>386</v>
      </c>
      <c r="G303" t="s">
        <v>387</v>
      </c>
      <c r="H303" t="s">
        <v>390</v>
      </c>
    </row>
    <row r="304" spans="1:8">
      <c r="A304" s="12" t="s">
        <v>433</v>
      </c>
      <c r="B304" s="1" t="s">
        <v>310</v>
      </c>
      <c r="C304" s="11" t="s">
        <v>425</v>
      </c>
      <c r="D304" s="11" t="s">
        <v>423</v>
      </c>
      <c r="E304" s="11" t="s">
        <v>391</v>
      </c>
      <c r="F304" s="11" t="s">
        <v>386</v>
      </c>
      <c r="G304" t="s">
        <v>387</v>
      </c>
      <c r="H304" t="s">
        <v>390</v>
      </c>
    </row>
    <row r="305" spans="1:8">
      <c r="A305" s="12" t="s">
        <v>433</v>
      </c>
      <c r="B305" s="1" t="s">
        <v>311</v>
      </c>
      <c r="C305" s="11" t="s">
        <v>425</v>
      </c>
      <c r="D305" s="11" t="s">
        <v>423</v>
      </c>
      <c r="E305" s="11" t="s">
        <v>391</v>
      </c>
      <c r="F305" s="11" t="s">
        <v>386</v>
      </c>
      <c r="G305" t="s">
        <v>387</v>
      </c>
      <c r="H305" t="s">
        <v>390</v>
      </c>
    </row>
    <row r="306" spans="1:8">
      <c r="A306" s="12" t="s">
        <v>433</v>
      </c>
      <c r="B306" s="1" t="s">
        <v>312</v>
      </c>
      <c r="C306" s="11" t="s">
        <v>425</v>
      </c>
      <c r="D306" s="11" t="s">
        <v>423</v>
      </c>
      <c r="E306" s="11" t="s">
        <v>391</v>
      </c>
      <c r="F306" s="11" t="s">
        <v>386</v>
      </c>
      <c r="G306" t="s">
        <v>387</v>
      </c>
      <c r="H306" t="s">
        <v>390</v>
      </c>
    </row>
    <row r="307" spans="1:8">
      <c r="A307" s="12" t="s">
        <v>433</v>
      </c>
      <c r="B307" s="1" t="s">
        <v>313</v>
      </c>
      <c r="C307" s="11" t="s">
        <v>424</v>
      </c>
      <c r="D307" s="11" t="s">
        <v>422</v>
      </c>
      <c r="E307" s="11" t="s">
        <v>393</v>
      </c>
      <c r="F307" s="11" t="s">
        <v>394</v>
      </c>
      <c r="G307" t="s">
        <v>380</v>
      </c>
      <c r="H307" t="s">
        <v>395</v>
      </c>
    </row>
    <row r="308" spans="1:8">
      <c r="A308" s="12" t="s">
        <v>433</v>
      </c>
      <c r="B308" s="1" t="s">
        <v>314</v>
      </c>
      <c r="C308" s="11" t="s">
        <v>424</v>
      </c>
      <c r="D308" s="11" t="s">
        <v>422</v>
      </c>
      <c r="E308" s="11" t="s">
        <v>393</v>
      </c>
      <c r="F308" s="11" t="s">
        <v>394</v>
      </c>
      <c r="G308" t="s">
        <v>380</v>
      </c>
      <c r="H308" t="s">
        <v>395</v>
      </c>
    </row>
    <row r="309" spans="1:8">
      <c r="A309" s="12" t="s">
        <v>433</v>
      </c>
      <c r="B309" s="1" t="s">
        <v>315</v>
      </c>
      <c r="C309" s="11" t="s">
        <v>424</v>
      </c>
      <c r="D309" s="11" t="s">
        <v>422</v>
      </c>
      <c r="E309" s="11" t="s">
        <v>393</v>
      </c>
      <c r="F309" s="11" t="s">
        <v>394</v>
      </c>
      <c r="G309" t="s">
        <v>380</v>
      </c>
      <c r="H309" t="s">
        <v>395</v>
      </c>
    </row>
    <row r="310" spans="1:8">
      <c r="A310" s="12" t="s">
        <v>433</v>
      </c>
      <c r="B310" s="1" t="s">
        <v>316</v>
      </c>
      <c r="C310" s="11" t="s">
        <v>424</v>
      </c>
      <c r="D310" s="11" t="s">
        <v>422</v>
      </c>
      <c r="E310" s="11" t="s">
        <v>396</v>
      </c>
      <c r="F310" s="11" t="s">
        <v>393</v>
      </c>
      <c r="G310" t="s">
        <v>379</v>
      </c>
      <c r="H310" t="s">
        <v>384</v>
      </c>
    </row>
    <row r="311" spans="1:8">
      <c r="A311" s="12" t="s">
        <v>433</v>
      </c>
      <c r="B311" s="1" t="s">
        <v>317</v>
      </c>
      <c r="C311" s="11" t="s">
        <v>425</v>
      </c>
      <c r="D311" s="11" t="s">
        <v>423</v>
      </c>
      <c r="E311" s="11" t="s">
        <v>387</v>
      </c>
      <c r="F311" s="11" t="s">
        <v>386</v>
      </c>
      <c r="G311" t="s">
        <v>397</v>
      </c>
      <c r="H311" t="s">
        <v>398</v>
      </c>
    </row>
    <row r="312" spans="1:8">
      <c r="A312" s="12" t="s">
        <v>433</v>
      </c>
      <c r="B312" s="1" t="s">
        <v>318</v>
      </c>
      <c r="C312" s="11" t="s">
        <v>425</v>
      </c>
      <c r="D312" s="11" t="s">
        <v>423</v>
      </c>
      <c r="E312" s="11" t="s">
        <v>387</v>
      </c>
      <c r="F312" s="11" t="s">
        <v>386</v>
      </c>
      <c r="G312" t="s">
        <v>397</v>
      </c>
      <c r="H312" t="s">
        <v>398</v>
      </c>
    </row>
    <row r="313" spans="1:8">
      <c r="A313" s="12" t="s">
        <v>433</v>
      </c>
      <c r="B313" s="1" t="s">
        <v>319</v>
      </c>
      <c r="C313" s="11" t="s">
        <v>425</v>
      </c>
      <c r="D313" s="11" t="s">
        <v>423</v>
      </c>
      <c r="E313" s="11" t="s">
        <v>387</v>
      </c>
      <c r="F313" s="11" t="s">
        <v>386</v>
      </c>
      <c r="G313" t="s">
        <v>397</v>
      </c>
      <c r="H313" t="s">
        <v>398</v>
      </c>
    </row>
    <row r="314" spans="1:8">
      <c r="A314" s="12" t="s">
        <v>433</v>
      </c>
      <c r="B314" s="1" t="s">
        <v>320</v>
      </c>
      <c r="C314" s="11" t="s">
        <v>425</v>
      </c>
      <c r="D314" s="11" t="s">
        <v>423</v>
      </c>
      <c r="E314" s="11" t="s">
        <v>387</v>
      </c>
      <c r="F314" s="11" t="s">
        <v>391</v>
      </c>
      <c r="G314" t="s">
        <v>397</v>
      </c>
      <c r="H314" t="s">
        <v>398</v>
      </c>
    </row>
    <row r="315" spans="1:8">
      <c r="A315" s="12" t="s">
        <v>433</v>
      </c>
      <c r="B315" s="1" t="s">
        <v>321</v>
      </c>
      <c r="C315" s="11" t="s">
        <v>424</v>
      </c>
      <c r="D315" s="11" t="s">
        <v>422</v>
      </c>
      <c r="E315" s="11" t="s">
        <v>384</v>
      </c>
      <c r="F315" s="11" t="s">
        <v>379</v>
      </c>
      <c r="G315" t="s">
        <v>396</v>
      </c>
      <c r="H315" t="s">
        <v>394</v>
      </c>
    </row>
    <row r="316" spans="1:8">
      <c r="A316" t="s">
        <v>434</v>
      </c>
      <c r="B316" s="1" t="s">
        <v>322</v>
      </c>
      <c r="C316" s="11" t="s">
        <v>425</v>
      </c>
      <c r="D316" s="11" t="s">
        <v>423</v>
      </c>
      <c r="E316" s="11" t="s">
        <v>390</v>
      </c>
      <c r="F316" s="11" t="s">
        <v>387</v>
      </c>
      <c r="G316" t="s">
        <v>397</v>
      </c>
      <c r="H316" t="s">
        <v>398</v>
      </c>
    </row>
    <row r="317" spans="1:8">
      <c r="A317" s="12" t="s">
        <v>434</v>
      </c>
      <c r="B317" s="1" t="s">
        <v>323</v>
      </c>
      <c r="C317" s="11" t="s">
        <v>425</v>
      </c>
      <c r="D317" s="11" t="s">
        <v>423</v>
      </c>
      <c r="E317" s="11" t="s">
        <v>390</v>
      </c>
      <c r="F317" s="11" t="s">
        <v>387</v>
      </c>
      <c r="G317" t="s">
        <v>397</v>
      </c>
      <c r="H317" t="s">
        <v>398</v>
      </c>
    </row>
    <row r="318" spans="1:8">
      <c r="A318" s="12" t="s">
        <v>434</v>
      </c>
      <c r="B318" s="1" t="s">
        <v>324</v>
      </c>
      <c r="C318" s="11" t="s">
        <v>425</v>
      </c>
      <c r="D318" s="11" t="s">
        <v>423</v>
      </c>
      <c r="E318" s="11" t="s">
        <v>390</v>
      </c>
      <c r="F318" s="11" t="s">
        <v>387</v>
      </c>
      <c r="G318" t="s">
        <v>397</v>
      </c>
      <c r="H318" t="s">
        <v>398</v>
      </c>
    </row>
    <row r="319" spans="1:8">
      <c r="A319" s="12" t="s">
        <v>434</v>
      </c>
      <c r="B319" s="1" t="s">
        <v>325</v>
      </c>
      <c r="C319" s="11" t="s">
        <v>425</v>
      </c>
      <c r="D319" s="11" t="s">
        <v>423</v>
      </c>
      <c r="E319" s="11" t="s">
        <v>390</v>
      </c>
      <c r="F319" s="11" t="s">
        <v>387</v>
      </c>
      <c r="G319" t="s">
        <v>397</v>
      </c>
      <c r="H319" t="s">
        <v>398</v>
      </c>
    </row>
    <row r="320" spans="1:8">
      <c r="A320" s="12" t="s">
        <v>434</v>
      </c>
      <c r="B320" s="1" t="s">
        <v>326</v>
      </c>
      <c r="C320" s="11" t="s">
        <v>425</v>
      </c>
      <c r="D320" s="11" t="s">
        <v>423</v>
      </c>
      <c r="E320" s="11" t="s">
        <v>390</v>
      </c>
      <c r="F320" s="11" t="s">
        <v>387</v>
      </c>
      <c r="G320" t="s">
        <v>397</v>
      </c>
      <c r="H320" t="s">
        <v>398</v>
      </c>
    </row>
    <row r="321" spans="1:8">
      <c r="A321" s="12" t="s">
        <v>434</v>
      </c>
      <c r="B321" s="1" t="s">
        <v>327</v>
      </c>
      <c r="C321" s="11" t="s">
        <v>425</v>
      </c>
      <c r="D321" s="11" t="s">
        <v>423</v>
      </c>
      <c r="E321" s="11" t="s">
        <v>388</v>
      </c>
      <c r="F321" s="11" t="s">
        <v>385</v>
      </c>
      <c r="G321" t="s">
        <v>387</v>
      </c>
      <c r="H321" t="s">
        <v>390</v>
      </c>
    </row>
    <row r="322" spans="1:8">
      <c r="A322" s="12" t="s">
        <v>434</v>
      </c>
      <c r="B322" s="1" t="s">
        <v>328</v>
      </c>
      <c r="C322" s="11" t="s">
        <v>425</v>
      </c>
      <c r="D322" s="11" t="s">
        <v>423</v>
      </c>
      <c r="E322" s="11" t="s">
        <v>388</v>
      </c>
      <c r="F322" s="11" t="s">
        <v>385</v>
      </c>
      <c r="G322" t="s">
        <v>387</v>
      </c>
      <c r="H322" t="s">
        <v>390</v>
      </c>
    </row>
    <row r="323" spans="1:8">
      <c r="A323" s="12" t="s">
        <v>434</v>
      </c>
      <c r="B323" s="1" t="s">
        <v>329</v>
      </c>
      <c r="C323" s="11" t="s">
        <v>425</v>
      </c>
      <c r="D323" s="11" t="s">
        <v>423</v>
      </c>
      <c r="E323" s="11" t="s">
        <v>388</v>
      </c>
      <c r="F323" s="11" t="s">
        <v>385</v>
      </c>
      <c r="G323" t="s">
        <v>387</v>
      </c>
      <c r="H323" t="s">
        <v>390</v>
      </c>
    </row>
    <row r="324" spans="1:8">
      <c r="A324" s="12" t="s">
        <v>434</v>
      </c>
      <c r="B324" s="1" t="s">
        <v>330</v>
      </c>
      <c r="C324" s="11" t="s">
        <v>425</v>
      </c>
      <c r="D324" s="11" t="s">
        <v>423</v>
      </c>
      <c r="E324" s="11" t="s">
        <v>388</v>
      </c>
      <c r="F324" s="11" t="s">
        <v>385</v>
      </c>
      <c r="G324" t="s">
        <v>387</v>
      </c>
      <c r="H324" t="s">
        <v>390</v>
      </c>
    </row>
    <row r="325" spans="1:8">
      <c r="A325" s="12" t="s">
        <v>434</v>
      </c>
      <c r="B325" s="1" t="s">
        <v>331</v>
      </c>
      <c r="C325" s="11" t="s">
        <v>425</v>
      </c>
      <c r="D325" s="11" t="s">
        <v>423</v>
      </c>
      <c r="E325" s="11" t="s">
        <v>388</v>
      </c>
      <c r="F325" s="11" t="s">
        <v>385</v>
      </c>
      <c r="G325" t="s">
        <v>387</v>
      </c>
      <c r="H325" t="s">
        <v>390</v>
      </c>
    </row>
    <row r="326" spans="1:8">
      <c r="A326" s="12" t="s">
        <v>434</v>
      </c>
      <c r="B326" s="1" t="s">
        <v>332</v>
      </c>
      <c r="C326" s="11" t="s">
        <v>424</v>
      </c>
      <c r="D326" s="11" t="s">
        <v>422</v>
      </c>
      <c r="E326" s="11" t="s">
        <v>384</v>
      </c>
      <c r="F326" s="11" t="s">
        <v>382</v>
      </c>
      <c r="G326" t="s">
        <v>381</v>
      </c>
      <c r="H326" t="s">
        <v>385</v>
      </c>
    </row>
    <row r="327" spans="1:8">
      <c r="A327" s="12" t="s">
        <v>434</v>
      </c>
      <c r="B327" s="1" t="s">
        <v>333</v>
      </c>
      <c r="C327" s="11" t="s">
        <v>424</v>
      </c>
      <c r="D327" s="11" t="s">
        <v>422</v>
      </c>
      <c r="E327" s="11" t="s">
        <v>394</v>
      </c>
      <c r="F327" s="11" t="s">
        <v>384</v>
      </c>
      <c r="G327" t="s">
        <v>382</v>
      </c>
      <c r="H327" t="s">
        <v>386</v>
      </c>
    </row>
    <row r="328" spans="1:8">
      <c r="A328" s="12" t="s">
        <v>434</v>
      </c>
      <c r="B328" s="1" t="s">
        <v>334</v>
      </c>
      <c r="C328" s="11" t="s">
        <v>424</v>
      </c>
      <c r="D328" s="11" t="s">
        <v>422</v>
      </c>
      <c r="E328" s="11" t="s">
        <v>394</v>
      </c>
      <c r="F328" s="11" t="s">
        <v>379</v>
      </c>
      <c r="G328" t="s">
        <v>382</v>
      </c>
      <c r="H328" t="s">
        <v>386</v>
      </c>
    </row>
    <row r="329" spans="1:8">
      <c r="A329" s="12" t="s">
        <v>434</v>
      </c>
      <c r="B329" s="1" t="s">
        <v>335</v>
      </c>
      <c r="C329" s="11" t="s">
        <v>424</v>
      </c>
      <c r="D329" s="11" t="s">
        <v>422</v>
      </c>
      <c r="E329" s="11" t="s">
        <v>396</v>
      </c>
      <c r="F329" s="11" t="s">
        <v>393</v>
      </c>
      <c r="G329" t="s">
        <v>379</v>
      </c>
      <c r="H329" t="s">
        <v>384</v>
      </c>
    </row>
    <row r="330" spans="1:8">
      <c r="A330" s="12" t="s">
        <v>434</v>
      </c>
      <c r="B330" s="1" t="s">
        <v>336</v>
      </c>
      <c r="C330" s="11" t="s">
        <v>425</v>
      </c>
      <c r="D330" s="11" t="s">
        <v>423</v>
      </c>
      <c r="E330" s="11" t="s">
        <v>389</v>
      </c>
      <c r="F330" s="11" t="s">
        <v>382</v>
      </c>
      <c r="G330" t="s">
        <v>381</v>
      </c>
      <c r="H330" t="s">
        <v>385</v>
      </c>
    </row>
    <row r="331" spans="1:8">
      <c r="A331" s="12" t="s">
        <v>434</v>
      </c>
      <c r="B331" s="1" t="s">
        <v>337</v>
      </c>
      <c r="C331" s="11" t="s">
        <v>425</v>
      </c>
      <c r="D331" s="11" t="s">
        <v>423</v>
      </c>
      <c r="E331" s="11" t="s">
        <v>389</v>
      </c>
      <c r="F331" s="11" t="s">
        <v>382</v>
      </c>
      <c r="G331" t="s">
        <v>381</v>
      </c>
      <c r="H331" t="s">
        <v>385</v>
      </c>
    </row>
    <row r="332" spans="1:8">
      <c r="A332" s="12" t="s">
        <v>434</v>
      </c>
      <c r="B332" s="1" t="s">
        <v>338</v>
      </c>
      <c r="C332" s="11" t="s">
        <v>425</v>
      </c>
      <c r="D332" s="11" t="s">
        <v>423</v>
      </c>
      <c r="E332" s="11" t="s">
        <v>389</v>
      </c>
      <c r="F332" s="11" t="s">
        <v>382</v>
      </c>
      <c r="G332" t="s">
        <v>381</v>
      </c>
      <c r="H332" t="s">
        <v>385</v>
      </c>
    </row>
    <row r="333" spans="1:8">
      <c r="A333" s="12" t="s">
        <v>434</v>
      </c>
      <c r="B333" s="1" t="s">
        <v>339</v>
      </c>
      <c r="C333" s="11" t="s">
        <v>425</v>
      </c>
      <c r="D333" s="11" t="s">
        <v>423</v>
      </c>
      <c r="E333" s="11" t="s">
        <v>389</v>
      </c>
      <c r="F333" s="11" t="s">
        <v>382</v>
      </c>
      <c r="G333" t="s">
        <v>381</v>
      </c>
      <c r="H333" t="s">
        <v>385</v>
      </c>
    </row>
    <row r="334" spans="1:8">
      <c r="A334" s="12" t="s">
        <v>434</v>
      </c>
      <c r="B334" s="1" t="s">
        <v>340</v>
      </c>
      <c r="C334" s="11" t="s">
        <v>424</v>
      </c>
      <c r="D334" s="11" t="s">
        <v>422</v>
      </c>
      <c r="E334" s="11" t="s">
        <v>383</v>
      </c>
      <c r="F334" s="11" t="s">
        <v>381</v>
      </c>
      <c r="G334" t="s">
        <v>396</v>
      </c>
      <c r="H334" t="s">
        <v>394</v>
      </c>
    </row>
    <row r="335" spans="1:8">
      <c r="A335" s="12" t="s">
        <v>434</v>
      </c>
      <c r="B335" s="1" t="s">
        <v>341</v>
      </c>
      <c r="C335" s="11" t="s">
        <v>425</v>
      </c>
      <c r="D335" s="11" t="s">
        <v>423</v>
      </c>
      <c r="E335" s="11" t="s">
        <v>385</v>
      </c>
      <c r="F335" s="11" t="s">
        <v>387</v>
      </c>
      <c r="G335" t="s">
        <v>388</v>
      </c>
      <c r="H335" t="s">
        <v>391</v>
      </c>
    </row>
    <row r="336" spans="1:8">
      <c r="A336" s="12" t="s">
        <v>434</v>
      </c>
      <c r="B336" s="1" t="s">
        <v>342</v>
      </c>
      <c r="C336" s="11" t="s">
        <v>425</v>
      </c>
      <c r="D336" s="11" t="s">
        <v>423</v>
      </c>
      <c r="E336" s="11" t="s">
        <v>385</v>
      </c>
      <c r="F336" s="11" t="s">
        <v>387</v>
      </c>
      <c r="G336" t="s">
        <v>388</v>
      </c>
      <c r="H336" t="s">
        <v>391</v>
      </c>
    </row>
    <row r="337" spans="1:8">
      <c r="A337" s="12" t="s">
        <v>434</v>
      </c>
      <c r="B337" s="1" t="s">
        <v>343</v>
      </c>
      <c r="C337" s="11" t="s">
        <v>425</v>
      </c>
      <c r="D337" s="11" t="s">
        <v>423</v>
      </c>
      <c r="E337" s="11" t="s">
        <v>385</v>
      </c>
      <c r="F337" s="11" t="s">
        <v>387</v>
      </c>
      <c r="G337" t="s">
        <v>388</v>
      </c>
      <c r="H337" t="s">
        <v>391</v>
      </c>
    </row>
    <row r="338" spans="1:8">
      <c r="A338" s="12" t="s">
        <v>434</v>
      </c>
      <c r="B338" s="1" t="s">
        <v>344</v>
      </c>
      <c r="C338" s="11" t="s">
        <v>425</v>
      </c>
      <c r="D338" s="11" t="s">
        <v>423</v>
      </c>
      <c r="E338" s="11" t="s">
        <v>385</v>
      </c>
      <c r="F338" s="11" t="s">
        <v>387</v>
      </c>
      <c r="G338" t="s">
        <v>388</v>
      </c>
      <c r="H338" t="s">
        <v>391</v>
      </c>
    </row>
    <row r="339" spans="1:8">
      <c r="A339" s="12" t="s">
        <v>434</v>
      </c>
      <c r="B339" s="1" t="s">
        <v>345</v>
      </c>
      <c r="C339" s="11" t="s">
        <v>425</v>
      </c>
      <c r="D339" s="11" t="s">
        <v>423</v>
      </c>
      <c r="E339" s="11" t="s">
        <v>392</v>
      </c>
      <c r="F339" s="11" t="s">
        <v>381</v>
      </c>
      <c r="G339" t="s">
        <v>387</v>
      </c>
      <c r="H339" t="s">
        <v>390</v>
      </c>
    </row>
    <row r="340" spans="1:8">
      <c r="A340" s="12" t="s">
        <v>434</v>
      </c>
      <c r="B340" s="1" t="s">
        <v>346</v>
      </c>
      <c r="C340" s="11" t="s">
        <v>425</v>
      </c>
      <c r="D340" s="11" t="s">
        <v>423</v>
      </c>
      <c r="E340" s="11" t="s">
        <v>392</v>
      </c>
      <c r="F340" s="11" t="s">
        <v>381</v>
      </c>
      <c r="G340" t="s">
        <v>387</v>
      </c>
      <c r="H340" t="s">
        <v>390</v>
      </c>
    </row>
    <row r="341" spans="1:8">
      <c r="A341" s="12" t="s">
        <v>434</v>
      </c>
      <c r="B341" s="1" t="s">
        <v>347</v>
      </c>
      <c r="C341" s="11" t="s">
        <v>425</v>
      </c>
      <c r="D341" s="11" t="s">
        <v>423</v>
      </c>
      <c r="E341" s="11" t="s">
        <v>392</v>
      </c>
      <c r="F341" s="11" t="s">
        <v>381</v>
      </c>
      <c r="G341" t="s">
        <v>387</v>
      </c>
      <c r="H341" t="s">
        <v>390</v>
      </c>
    </row>
    <row r="342" spans="1:8">
      <c r="A342" s="12" t="s">
        <v>434</v>
      </c>
      <c r="B342" s="1" t="s">
        <v>348</v>
      </c>
      <c r="C342" s="11" t="s">
        <v>424</v>
      </c>
      <c r="D342" s="11" t="s">
        <v>422</v>
      </c>
      <c r="E342" s="11" t="s">
        <v>383</v>
      </c>
      <c r="F342" s="11" t="s">
        <v>381</v>
      </c>
      <c r="G342" t="s">
        <v>396</v>
      </c>
      <c r="H342" t="s">
        <v>394</v>
      </c>
    </row>
    <row r="343" spans="1:8">
      <c r="A343" s="12" t="s">
        <v>434</v>
      </c>
      <c r="B343" s="1" t="s">
        <v>349</v>
      </c>
      <c r="C343" s="11" t="s">
        <v>424</v>
      </c>
      <c r="D343" s="11" t="s">
        <v>422</v>
      </c>
      <c r="E343" s="11" t="s">
        <v>381</v>
      </c>
      <c r="F343" s="11" t="s">
        <v>382</v>
      </c>
      <c r="G343" t="s">
        <v>396</v>
      </c>
      <c r="H343" t="s">
        <v>394</v>
      </c>
    </row>
    <row r="344" spans="1:8">
      <c r="A344" s="12" t="s">
        <v>434</v>
      </c>
      <c r="B344" s="1" t="s">
        <v>350</v>
      </c>
      <c r="C344" s="11" t="s">
        <v>425</v>
      </c>
      <c r="D344" s="11" t="s">
        <v>423</v>
      </c>
      <c r="E344" s="11" t="s">
        <v>386</v>
      </c>
      <c r="F344" s="11" t="s">
        <v>387</v>
      </c>
      <c r="G344" t="s">
        <v>388</v>
      </c>
      <c r="H344" t="s">
        <v>391</v>
      </c>
    </row>
    <row r="345" spans="1:8">
      <c r="A345" s="12" t="s">
        <v>434</v>
      </c>
      <c r="B345" s="1" t="s">
        <v>351</v>
      </c>
      <c r="C345" s="11" t="s">
        <v>425</v>
      </c>
      <c r="D345" s="11" t="s">
        <v>423</v>
      </c>
      <c r="E345" s="11" t="s">
        <v>397</v>
      </c>
      <c r="F345" s="11" t="s">
        <v>385</v>
      </c>
      <c r="G345" t="s">
        <v>388</v>
      </c>
      <c r="H345" t="s">
        <v>391</v>
      </c>
    </row>
    <row r="346" spans="1:8">
      <c r="A346" s="12" t="s">
        <v>434</v>
      </c>
      <c r="B346" s="1" t="s">
        <v>352</v>
      </c>
      <c r="C346" s="11" t="s">
        <v>425</v>
      </c>
      <c r="D346" s="11" t="s">
        <v>423</v>
      </c>
      <c r="E346" s="11" t="s">
        <v>398</v>
      </c>
      <c r="F346" s="11" t="s">
        <v>397</v>
      </c>
      <c r="G346" t="s">
        <v>389</v>
      </c>
      <c r="H346" t="s">
        <v>392</v>
      </c>
    </row>
    <row r="347" spans="1:8">
      <c r="A347" s="12" t="s">
        <v>434</v>
      </c>
      <c r="B347" s="1" t="s">
        <v>353</v>
      </c>
      <c r="C347" s="11" t="s">
        <v>424</v>
      </c>
      <c r="D347" s="11" t="s">
        <v>422</v>
      </c>
      <c r="E347" s="11" t="s">
        <v>384</v>
      </c>
      <c r="F347" s="11" t="s">
        <v>379</v>
      </c>
      <c r="G347" t="s">
        <v>380</v>
      </c>
      <c r="H347" t="s">
        <v>395</v>
      </c>
    </row>
    <row r="348" spans="1:8">
      <c r="A348" s="12" t="s">
        <v>434</v>
      </c>
      <c r="B348" s="1" t="s">
        <v>354</v>
      </c>
      <c r="C348" s="11" t="s">
        <v>425</v>
      </c>
      <c r="D348" s="11" t="s">
        <v>423</v>
      </c>
      <c r="E348" s="11" t="s">
        <v>391</v>
      </c>
      <c r="F348" s="11" t="s">
        <v>386</v>
      </c>
      <c r="G348" t="s">
        <v>387</v>
      </c>
      <c r="H348" t="s">
        <v>390</v>
      </c>
    </row>
    <row r="349" spans="1:8">
      <c r="A349" s="12" t="s">
        <v>434</v>
      </c>
      <c r="B349" s="1" t="s">
        <v>355</v>
      </c>
      <c r="C349" s="11" t="s">
        <v>424</v>
      </c>
      <c r="D349" s="11" t="s">
        <v>422</v>
      </c>
      <c r="E349" s="11" t="s">
        <v>379</v>
      </c>
      <c r="F349" s="11" t="s">
        <v>381</v>
      </c>
      <c r="G349" t="s">
        <v>382</v>
      </c>
      <c r="H349" t="s">
        <v>386</v>
      </c>
    </row>
    <row r="350" spans="1:8">
      <c r="A350" s="12" t="s">
        <v>434</v>
      </c>
      <c r="B350" s="1" t="s">
        <v>356</v>
      </c>
      <c r="C350" s="11" t="s">
        <v>424</v>
      </c>
      <c r="D350" s="11" t="s">
        <v>422</v>
      </c>
      <c r="E350" s="11" t="s">
        <v>379</v>
      </c>
      <c r="F350" s="11" t="s">
        <v>381</v>
      </c>
      <c r="G350" t="s">
        <v>382</v>
      </c>
      <c r="H350" t="s">
        <v>386</v>
      </c>
    </row>
    <row r="351" spans="1:8">
      <c r="A351" s="12" t="s">
        <v>434</v>
      </c>
      <c r="B351" s="1" t="s">
        <v>357</v>
      </c>
      <c r="C351" s="11" t="s">
        <v>424</v>
      </c>
      <c r="D351" s="11" t="s">
        <v>422</v>
      </c>
      <c r="E351" s="11" t="s">
        <v>379</v>
      </c>
      <c r="F351" s="11" t="s">
        <v>381</v>
      </c>
      <c r="G351" t="s">
        <v>382</v>
      </c>
      <c r="H351" t="s">
        <v>386</v>
      </c>
    </row>
    <row r="352" spans="1:8">
      <c r="A352" s="12" t="s">
        <v>434</v>
      </c>
      <c r="B352" s="1" t="s">
        <v>358</v>
      </c>
      <c r="C352" s="11" t="s">
        <v>425</v>
      </c>
      <c r="D352" s="11" t="s">
        <v>423</v>
      </c>
      <c r="E352" s="11" t="s">
        <v>392</v>
      </c>
      <c r="F352" s="11" t="s">
        <v>382</v>
      </c>
      <c r="G352" t="s">
        <v>387</v>
      </c>
      <c r="H352" t="s">
        <v>390</v>
      </c>
    </row>
    <row r="353" spans="1:8">
      <c r="A353" s="12" t="s">
        <v>434</v>
      </c>
      <c r="B353" s="1" t="s">
        <v>359</v>
      </c>
      <c r="C353" s="11" t="s">
        <v>425</v>
      </c>
      <c r="D353" s="11" t="s">
        <v>423</v>
      </c>
      <c r="E353" s="11" t="s">
        <v>392</v>
      </c>
      <c r="F353" s="11" t="s">
        <v>382</v>
      </c>
      <c r="G353" t="s">
        <v>387</v>
      </c>
      <c r="H353" t="s">
        <v>390</v>
      </c>
    </row>
    <row r="354" spans="1:8">
      <c r="A354" s="12" t="s">
        <v>434</v>
      </c>
      <c r="B354" s="1" t="s">
        <v>360</v>
      </c>
      <c r="C354" s="11" t="s">
        <v>425</v>
      </c>
      <c r="D354" s="11" t="s">
        <v>423</v>
      </c>
      <c r="E354" s="11" t="s">
        <v>392</v>
      </c>
      <c r="F354" s="11" t="s">
        <v>382</v>
      </c>
      <c r="G354" t="s">
        <v>387</v>
      </c>
      <c r="H354" t="s">
        <v>390</v>
      </c>
    </row>
    <row r="355" spans="1:8">
      <c r="A355" s="12" t="s">
        <v>434</v>
      </c>
      <c r="B355" s="1" t="s">
        <v>361</v>
      </c>
      <c r="C355" s="11" t="s">
        <v>425</v>
      </c>
      <c r="D355" s="11" t="s">
        <v>423</v>
      </c>
      <c r="E355" s="11" t="s">
        <v>392</v>
      </c>
      <c r="F355" s="11" t="s">
        <v>382</v>
      </c>
      <c r="G355" t="s">
        <v>387</v>
      </c>
      <c r="H355" t="s">
        <v>390</v>
      </c>
    </row>
    <row r="356" spans="1:8">
      <c r="A356" s="12" t="s">
        <v>434</v>
      </c>
      <c r="B356" s="1" t="s">
        <v>362</v>
      </c>
      <c r="C356" s="11" t="s">
        <v>425</v>
      </c>
      <c r="D356" s="11" t="s">
        <v>423</v>
      </c>
      <c r="E356" s="11" t="s">
        <v>392</v>
      </c>
      <c r="F356" s="11" t="s">
        <v>382</v>
      </c>
      <c r="G356" t="s">
        <v>387</v>
      </c>
      <c r="H356" t="s">
        <v>390</v>
      </c>
    </row>
    <row r="357" spans="1:8">
      <c r="A357" s="12" t="s">
        <v>434</v>
      </c>
      <c r="B357" s="1" t="s">
        <v>363</v>
      </c>
      <c r="C357" s="11" t="s">
        <v>425</v>
      </c>
      <c r="D357" s="11" t="s">
        <v>423</v>
      </c>
      <c r="E357" s="11" t="s">
        <v>392</v>
      </c>
      <c r="F357" s="11" t="s">
        <v>382</v>
      </c>
      <c r="G357" t="s">
        <v>387</v>
      </c>
      <c r="H357" t="s">
        <v>390</v>
      </c>
    </row>
    <row r="358" spans="1:8">
      <c r="A358" s="12" t="s">
        <v>434</v>
      </c>
      <c r="B358" s="1" t="s">
        <v>364</v>
      </c>
      <c r="C358" s="11" t="s">
        <v>424</v>
      </c>
      <c r="D358" s="11" t="s">
        <v>422</v>
      </c>
      <c r="E358" s="11" t="s">
        <v>383</v>
      </c>
      <c r="F358" s="11" t="s">
        <v>384</v>
      </c>
      <c r="G358" t="s">
        <v>380</v>
      </c>
      <c r="H358" t="s">
        <v>395</v>
      </c>
    </row>
    <row r="359" spans="1:8">
      <c r="A359" s="12" t="s">
        <v>434</v>
      </c>
      <c r="B359" s="1" t="s">
        <v>365</v>
      </c>
      <c r="C359" s="11" t="s">
        <v>424</v>
      </c>
      <c r="D359" s="11" t="s">
        <v>422</v>
      </c>
      <c r="E359" s="11" t="s">
        <v>381</v>
      </c>
      <c r="F359" s="11" t="s">
        <v>382</v>
      </c>
      <c r="G359" t="s">
        <v>396</v>
      </c>
      <c r="H359" t="s">
        <v>394</v>
      </c>
    </row>
    <row r="360" spans="1:8">
      <c r="A360" s="12" t="s">
        <v>434</v>
      </c>
      <c r="B360" s="1" t="s">
        <v>366</v>
      </c>
      <c r="C360" s="11" t="s">
        <v>425</v>
      </c>
      <c r="D360" s="11" t="s">
        <v>423</v>
      </c>
      <c r="E360" s="11" t="s">
        <v>388</v>
      </c>
      <c r="F360" s="11" t="s">
        <v>385</v>
      </c>
      <c r="G360" t="s">
        <v>387</v>
      </c>
      <c r="H360" t="s">
        <v>390</v>
      </c>
    </row>
    <row r="361" spans="1:8">
      <c r="A361" t="s">
        <v>435</v>
      </c>
      <c r="B361" s="1" t="s">
        <v>367</v>
      </c>
      <c r="C361" s="11" t="s">
        <v>425</v>
      </c>
      <c r="D361" s="11" t="s">
        <v>423</v>
      </c>
      <c r="E361" s="11" t="s">
        <v>398</v>
      </c>
      <c r="F361" s="11" t="s">
        <v>397</v>
      </c>
      <c r="G361" t="s">
        <v>389</v>
      </c>
      <c r="H361" t="s">
        <v>392</v>
      </c>
    </row>
    <row r="362" spans="1:8">
      <c r="A362" s="12" t="s">
        <v>435</v>
      </c>
      <c r="B362" s="1" t="s">
        <v>368</v>
      </c>
      <c r="C362" s="11" t="s">
        <v>425</v>
      </c>
      <c r="D362" s="11" t="s">
        <v>423</v>
      </c>
      <c r="E362" s="11" t="s">
        <v>398</v>
      </c>
      <c r="F362" s="11" t="s">
        <v>397</v>
      </c>
      <c r="G362" t="s">
        <v>389</v>
      </c>
      <c r="H362" t="s">
        <v>392</v>
      </c>
    </row>
    <row r="363" spans="1:8">
      <c r="A363" s="12" t="s">
        <v>435</v>
      </c>
      <c r="B363" s="1" t="s">
        <v>369</v>
      </c>
      <c r="C363" s="11" t="s">
        <v>424</v>
      </c>
      <c r="D363" s="11" t="s">
        <v>422</v>
      </c>
      <c r="E363" s="11" t="s">
        <v>384</v>
      </c>
      <c r="F363" s="11" t="s">
        <v>379</v>
      </c>
      <c r="G363" t="s">
        <v>396</v>
      </c>
      <c r="H363" t="s">
        <v>394</v>
      </c>
    </row>
    <row r="364" spans="1:8">
      <c r="A364" s="12" t="s">
        <v>435</v>
      </c>
      <c r="B364" s="1" t="s">
        <v>370</v>
      </c>
      <c r="C364" s="11" t="s">
        <v>425</v>
      </c>
      <c r="D364" s="11" t="s">
        <v>423</v>
      </c>
      <c r="E364" s="11" t="s">
        <v>387</v>
      </c>
      <c r="F364" s="11" t="s">
        <v>391</v>
      </c>
      <c r="G364" t="s">
        <v>397</v>
      </c>
      <c r="H364" t="s">
        <v>398</v>
      </c>
    </row>
    <row r="365" spans="1:8">
      <c r="A365" s="12" t="s">
        <v>435</v>
      </c>
      <c r="B365" s="1" t="s">
        <v>371</v>
      </c>
      <c r="C365" s="11" t="s">
        <v>425</v>
      </c>
      <c r="D365" s="11" t="s">
        <v>423</v>
      </c>
      <c r="E365" s="11" t="s">
        <v>387</v>
      </c>
      <c r="F365" s="11" t="s">
        <v>391</v>
      </c>
      <c r="G365" t="s">
        <v>397</v>
      </c>
      <c r="H365" t="s">
        <v>398</v>
      </c>
    </row>
    <row r="366" spans="1:8">
      <c r="A366" s="12" t="s">
        <v>435</v>
      </c>
      <c r="B366" s="1" t="s">
        <v>372</v>
      </c>
      <c r="C366" s="11" t="s">
        <v>425</v>
      </c>
      <c r="D366" s="11" t="s">
        <v>423</v>
      </c>
      <c r="E366" s="11" t="s">
        <v>391</v>
      </c>
      <c r="F366" s="11" t="s">
        <v>386</v>
      </c>
      <c r="G366" t="s">
        <v>387</v>
      </c>
      <c r="H366" t="s">
        <v>390</v>
      </c>
    </row>
    <row r="367" spans="1:8">
      <c r="A367" s="12" t="s">
        <v>435</v>
      </c>
      <c r="B367" s="1" t="s">
        <v>373</v>
      </c>
      <c r="C367" s="11" t="s">
        <v>425</v>
      </c>
      <c r="D367" s="11" t="s">
        <v>423</v>
      </c>
      <c r="E367" s="11" t="s">
        <v>390</v>
      </c>
      <c r="F367" s="11" t="s">
        <v>386</v>
      </c>
      <c r="G367" t="s">
        <v>397</v>
      </c>
      <c r="H367" t="s">
        <v>398</v>
      </c>
    </row>
    <row r="368" spans="1:8">
      <c r="A368" t="s">
        <v>436</v>
      </c>
      <c r="B368" s="1" t="s">
        <v>374</v>
      </c>
      <c r="C368" s="11" t="s">
        <v>424</v>
      </c>
      <c r="D368" s="11" t="s">
        <v>422</v>
      </c>
      <c r="E368" s="11" t="s">
        <v>380</v>
      </c>
      <c r="F368" s="11" t="s">
        <v>385</v>
      </c>
      <c r="G368" t="s">
        <v>383</v>
      </c>
      <c r="H368" t="s">
        <v>393</v>
      </c>
    </row>
    <row r="369" spans="1:8">
      <c r="A369" s="12" t="s">
        <v>436</v>
      </c>
      <c r="B369" s="1" t="s">
        <v>375</v>
      </c>
      <c r="C369" s="11" t="s">
        <v>424</v>
      </c>
      <c r="D369" s="11" t="s">
        <v>422</v>
      </c>
      <c r="E369" s="11" t="s">
        <v>380</v>
      </c>
      <c r="F369" s="11" t="s">
        <v>385</v>
      </c>
      <c r="G369" t="s">
        <v>383</v>
      </c>
      <c r="H369" t="s">
        <v>393</v>
      </c>
    </row>
    <row r="370" spans="1:8">
      <c r="A370" t="s">
        <v>437</v>
      </c>
      <c r="B370" s="1" t="s">
        <v>376</v>
      </c>
      <c r="C370" s="11" t="s">
        <v>424</v>
      </c>
      <c r="D370" s="11" t="s">
        <v>422</v>
      </c>
      <c r="E370" s="11" t="s">
        <v>396</v>
      </c>
      <c r="F370" s="11" t="s">
        <v>393</v>
      </c>
      <c r="G370" t="s">
        <v>379</v>
      </c>
      <c r="H370" t="s">
        <v>384</v>
      </c>
    </row>
  </sheetData>
  <autoFilter ref="A1:H370" xr:uid="{00000000-0009-0000-0000-000009000000}"/>
  <phoneticPr fontId="1"/>
  <dataValidations count="4">
    <dataValidation allowBlank="1" showInputMessage="1" showErrorMessage="1" prompt="月・火" sqref="C2:C370" xr:uid="{00000000-0002-0000-0900-000000000000}"/>
    <dataValidation allowBlank="1" showInputMessage="1" showErrorMessage="1" prompt="木・金" sqref="D2:D370" xr:uid="{00000000-0002-0000-0900-000001000000}"/>
    <dataValidation allowBlank="1" showInputMessage="1" showErrorMessage="1" prompt="1回目" sqref="G2:G370" xr:uid="{00000000-0002-0000-0900-000002000000}"/>
    <dataValidation allowBlank="1" showInputMessage="1" showErrorMessage="1" prompt="2回目" sqref="H2:H370" xr:uid="{00000000-0002-0000-0900-000003000000}"/>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B1:M370"/>
  <sheetViews>
    <sheetView workbookViewId="0">
      <selection activeCell="AA10" sqref="AA10:AR13"/>
    </sheetView>
  </sheetViews>
  <sheetFormatPr defaultRowHeight="18.75"/>
  <cols>
    <col min="1" max="1" width="9" style="12"/>
    <col min="2" max="2" width="45.125" style="12" bestFit="1" customWidth="1"/>
    <col min="3" max="5" width="9.625" style="12" customWidth="1"/>
    <col min="6" max="9" width="9.375" style="12" customWidth="1"/>
    <col min="10" max="10" width="10" style="12" bestFit="1" customWidth="1"/>
    <col min="11" max="11" width="13" style="12" bestFit="1" customWidth="1"/>
    <col min="12" max="13" width="15.125" style="12" bestFit="1" customWidth="1"/>
    <col min="14" max="16384" width="9" style="12"/>
  </cols>
  <sheetData>
    <row r="1" spans="2:13">
      <c r="C1" s="91" t="s">
        <v>421</v>
      </c>
      <c r="D1" s="91" t="s">
        <v>421</v>
      </c>
      <c r="E1" s="91" t="s">
        <v>421</v>
      </c>
      <c r="F1" s="92" t="s">
        <v>421</v>
      </c>
      <c r="G1" s="92" t="s">
        <v>421</v>
      </c>
      <c r="H1" s="92" t="s">
        <v>421</v>
      </c>
      <c r="I1" s="99" t="s">
        <v>456</v>
      </c>
      <c r="J1" s="13" t="s">
        <v>377</v>
      </c>
      <c r="K1" s="13" t="s">
        <v>378</v>
      </c>
      <c r="L1" s="13" t="s">
        <v>426</v>
      </c>
      <c r="M1" s="13" t="s">
        <v>426</v>
      </c>
    </row>
    <row r="2" spans="2:13">
      <c r="B2" s="13" t="s">
        <v>9</v>
      </c>
      <c r="C2" s="14" t="s">
        <v>391</v>
      </c>
      <c r="D2" s="14" t="s">
        <v>398</v>
      </c>
      <c r="E2" s="14" t="s">
        <v>448</v>
      </c>
      <c r="F2" s="14" t="s">
        <v>392</v>
      </c>
      <c r="G2" s="14" t="s">
        <v>390</v>
      </c>
      <c r="H2" s="14" t="s">
        <v>450</v>
      </c>
      <c r="I2" s="100"/>
      <c r="J2" s="14" t="s">
        <v>379</v>
      </c>
      <c r="K2" s="104" t="s">
        <v>461</v>
      </c>
      <c r="L2" s="12" t="s">
        <v>382</v>
      </c>
      <c r="M2" s="12" t="s">
        <v>386</v>
      </c>
    </row>
    <row r="3" spans="2:13">
      <c r="B3" s="13" t="s">
        <v>10</v>
      </c>
      <c r="C3" s="14" t="s">
        <v>391</v>
      </c>
      <c r="D3" s="14" t="s">
        <v>398</v>
      </c>
      <c r="E3" s="14" t="s">
        <v>448</v>
      </c>
      <c r="F3" s="14" t="s">
        <v>392</v>
      </c>
      <c r="G3" s="14" t="s">
        <v>390</v>
      </c>
      <c r="H3" s="14" t="s">
        <v>450</v>
      </c>
      <c r="I3" s="100"/>
      <c r="J3" s="14" t="s">
        <v>381</v>
      </c>
      <c r="K3" s="14" t="s">
        <v>382</v>
      </c>
      <c r="L3" s="12" t="s">
        <v>396</v>
      </c>
      <c r="M3" s="12" t="s">
        <v>394</v>
      </c>
    </row>
    <row r="4" spans="2:13">
      <c r="B4" s="13" t="s">
        <v>11</v>
      </c>
      <c r="C4" s="14" t="s">
        <v>391</v>
      </c>
      <c r="D4" s="14" t="s">
        <v>398</v>
      </c>
      <c r="E4" s="14" t="s">
        <v>448</v>
      </c>
      <c r="F4" s="14" t="s">
        <v>392</v>
      </c>
      <c r="G4" s="14" t="s">
        <v>390</v>
      </c>
      <c r="H4" s="14" t="s">
        <v>450</v>
      </c>
      <c r="I4" s="100"/>
      <c r="J4" s="14" t="s">
        <v>381</v>
      </c>
      <c r="K4" s="14" t="s">
        <v>382</v>
      </c>
      <c r="L4" s="12" t="s">
        <v>396</v>
      </c>
      <c r="M4" s="12" t="s">
        <v>394</v>
      </c>
    </row>
    <row r="5" spans="2:13">
      <c r="B5" s="13" t="s">
        <v>12</v>
      </c>
      <c r="C5" s="14" t="s">
        <v>391</v>
      </c>
      <c r="D5" s="14" t="s">
        <v>398</v>
      </c>
      <c r="E5" s="14" t="s">
        <v>448</v>
      </c>
      <c r="F5" s="14" t="s">
        <v>392</v>
      </c>
      <c r="G5" s="14" t="s">
        <v>390</v>
      </c>
      <c r="H5" s="14" t="s">
        <v>450</v>
      </c>
      <c r="I5" s="100"/>
      <c r="J5" s="14" t="s">
        <v>381</v>
      </c>
      <c r="K5" s="14" t="s">
        <v>382</v>
      </c>
      <c r="L5" s="12" t="s">
        <v>396</v>
      </c>
      <c r="M5" s="12" t="s">
        <v>394</v>
      </c>
    </row>
    <row r="6" spans="2:13">
      <c r="B6" s="13" t="s">
        <v>13</v>
      </c>
      <c r="C6" s="14" t="s">
        <v>391</v>
      </c>
      <c r="D6" s="14" t="s">
        <v>398</v>
      </c>
      <c r="E6" s="14" t="s">
        <v>448</v>
      </c>
      <c r="F6" s="14" t="s">
        <v>392</v>
      </c>
      <c r="G6" s="14" t="s">
        <v>390</v>
      </c>
      <c r="H6" s="14" t="s">
        <v>450</v>
      </c>
      <c r="I6" s="100"/>
      <c r="J6" s="14" t="s">
        <v>381</v>
      </c>
      <c r="K6" s="14" t="s">
        <v>382</v>
      </c>
      <c r="L6" s="12" t="s">
        <v>396</v>
      </c>
      <c r="M6" s="12" t="s">
        <v>394</v>
      </c>
    </row>
    <row r="7" spans="2:13">
      <c r="B7" s="13" t="s">
        <v>14</v>
      </c>
      <c r="C7" s="14" t="s">
        <v>391</v>
      </c>
      <c r="D7" s="14" t="s">
        <v>398</v>
      </c>
      <c r="E7" s="14" t="s">
        <v>448</v>
      </c>
      <c r="F7" s="14" t="s">
        <v>392</v>
      </c>
      <c r="G7" s="14" t="s">
        <v>390</v>
      </c>
      <c r="H7" s="14" t="s">
        <v>450</v>
      </c>
      <c r="I7" s="100"/>
      <c r="J7" s="14" t="s">
        <v>383</v>
      </c>
      <c r="K7" s="14" t="s">
        <v>381</v>
      </c>
      <c r="L7" s="12" t="s">
        <v>396</v>
      </c>
      <c r="M7" s="12" t="s">
        <v>394</v>
      </c>
    </row>
    <row r="8" spans="2:13">
      <c r="B8" s="13" t="s">
        <v>15</v>
      </c>
      <c r="C8" s="14" t="s">
        <v>391</v>
      </c>
      <c r="D8" s="14" t="s">
        <v>398</v>
      </c>
      <c r="E8" s="14" t="s">
        <v>448</v>
      </c>
      <c r="F8" s="14" t="s">
        <v>392</v>
      </c>
      <c r="G8" s="14" t="s">
        <v>390</v>
      </c>
      <c r="H8" s="14" t="s">
        <v>450</v>
      </c>
      <c r="I8" s="100"/>
      <c r="J8" s="14" t="s">
        <v>383</v>
      </c>
      <c r="K8" s="14" t="s">
        <v>384</v>
      </c>
      <c r="L8" s="106" t="s">
        <v>461</v>
      </c>
      <c r="M8" s="12" t="s">
        <v>395</v>
      </c>
    </row>
    <row r="9" spans="2:13">
      <c r="B9" s="13" t="s">
        <v>16</v>
      </c>
      <c r="C9" s="14" t="s">
        <v>391</v>
      </c>
      <c r="D9" s="14" t="s">
        <v>398</v>
      </c>
      <c r="E9" s="14" t="s">
        <v>448</v>
      </c>
      <c r="F9" s="14" t="s">
        <v>392</v>
      </c>
      <c r="G9" s="14" t="s">
        <v>390</v>
      </c>
      <c r="H9" s="14" t="s">
        <v>450</v>
      </c>
      <c r="I9" s="100"/>
      <c r="J9" s="14" t="s">
        <v>379</v>
      </c>
      <c r="K9" s="105" t="s">
        <v>461</v>
      </c>
      <c r="L9" s="12" t="s">
        <v>382</v>
      </c>
      <c r="M9" s="12" t="s">
        <v>386</v>
      </c>
    </row>
    <row r="10" spans="2:13">
      <c r="B10" s="13" t="s">
        <v>17</v>
      </c>
      <c r="C10" s="14" t="s">
        <v>391</v>
      </c>
      <c r="D10" s="14" t="s">
        <v>398</v>
      </c>
      <c r="E10" s="14" t="s">
        <v>448</v>
      </c>
      <c r="F10" s="14" t="s">
        <v>392</v>
      </c>
      <c r="G10" s="14" t="s">
        <v>390</v>
      </c>
      <c r="H10" s="14" t="s">
        <v>450</v>
      </c>
      <c r="I10" s="100"/>
      <c r="J10" s="104" t="s">
        <v>461</v>
      </c>
      <c r="K10" s="14" t="s">
        <v>385</v>
      </c>
      <c r="L10" s="12" t="s">
        <v>383</v>
      </c>
      <c r="M10" s="12" t="s">
        <v>393</v>
      </c>
    </row>
    <row r="11" spans="2:13">
      <c r="B11" s="13" t="s">
        <v>18</v>
      </c>
      <c r="C11" s="14" t="s">
        <v>391</v>
      </c>
      <c r="D11" s="14" t="s">
        <v>398</v>
      </c>
      <c r="E11" s="14" t="s">
        <v>448</v>
      </c>
      <c r="F11" s="14" t="s">
        <v>392</v>
      </c>
      <c r="G11" s="14" t="s">
        <v>390</v>
      </c>
      <c r="H11" s="14" t="s">
        <v>450</v>
      </c>
      <c r="I11" s="100"/>
      <c r="J11" s="104" t="s">
        <v>461</v>
      </c>
      <c r="K11" s="14" t="s">
        <v>385</v>
      </c>
      <c r="L11" s="12" t="s">
        <v>383</v>
      </c>
      <c r="M11" s="12" t="s">
        <v>393</v>
      </c>
    </row>
    <row r="12" spans="2:13">
      <c r="B12" s="13" t="s">
        <v>19</v>
      </c>
      <c r="C12" s="14" t="s">
        <v>391</v>
      </c>
      <c r="D12" s="14" t="s">
        <v>398</v>
      </c>
      <c r="E12" s="14" t="s">
        <v>448</v>
      </c>
      <c r="F12" s="14" t="s">
        <v>392</v>
      </c>
      <c r="G12" s="14" t="s">
        <v>390</v>
      </c>
      <c r="H12" s="14" t="s">
        <v>450</v>
      </c>
      <c r="I12" s="100"/>
      <c r="J12" s="14" t="s">
        <v>383</v>
      </c>
      <c r="K12" s="14" t="s">
        <v>386</v>
      </c>
      <c r="L12" s="12" t="s">
        <v>379</v>
      </c>
      <c r="M12" s="12" t="s">
        <v>384</v>
      </c>
    </row>
    <row r="13" spans="2:13">
      <c r="B13" s="13" t="s">
        <v>20</v>
      </c>
      <c r="C13" s="14" t="s">
        <v>391</v>
      </c>
      <c r="D13" s="14" t="s">
        <v>398</v>
      </c>
      <c r="E13" s="14" t="s">
        <v>448</v>
      </c>
      <c r="F13" s="14" t="s">
        <v>392</v>
      </c>
      <c r="G13" s="14" t="s">
        <v>390</v>
      </c>
      <c r="H13" s="14" t="s">
        <v>450</v>
      </c>
      <c r="I13" s="100"/>
      <c r="J13" s="14" t="s">
        <v>383</v>
      </c>
      <c r="K13" s="14" t="s">
        <v>386</v>
      </c>
      <c r="L13" s="12" t="s">
        <v>379</v>
      </c>
      <c r="M13" s="12" t="s">
        <v>384</v>
      </c>
    </row>
    <row r="14" spans="2:13">
      <c r="B14" s="13" t="s">
        <v>21</v>
      </c>
      <c r="C14" s="14" t="s">
        <v>394</v>
      </c>
      <c r="D14" s="14" t="s">
        <v>384</v>
      </c>
      <c r="E14" s="14" t="s">
        <v>449</v>
      </c>
      <c r="F14" s="14" t="s">
        <v>395</v>
      </c>
      <c r="G14" s="14" t="s">
        <v>393</v>
      </c>
      <c r="H14" s="14" t="s">
        <v>451</v>
      </c>
      <c r="I14" s="100"/>
      <c r="J14" s="14" t="s">
        <v>387</v>
      </c>
      <c r="K14" s="14" t="s">
        <v>388</v>
      </c>
      <c r="L14" s="12" t="s">
        <v>397</v>
      </c>
      <c r="M14" s="12" t="s">
        <v>398</v>
      </c>
    </row>
    <row r="15" spans="2:13">
      <c r="B15" s="13" t="s">
        <v>22</v>
      </c>
      <c r="C15" s="14" t="s">
        <v>394</v>
      </c>
      <c r="D15" s="14" t="s">
        <v>384</v>
      </c>
      <c r="E15" s="14" t="s">
        <v>449</v>
      </c>
      <c r="F15" s="14" t="s">
        <v>395</v>
      </c>
      <c r="G15" s="14" t="s">
        <v>393</v>
      </c>
      <c r="H15" s="14" t="s">
        <v>451</v>
      </c>
      <c r="I15" s="100"/>
      <c r="J15" s="14" t="s">
        <v>387</v>
      </c>
      <c r="K15" s="14" t="s">
        <v>388</v>
      </c>
      <c r="L15" s="12" t="s">
        <v>397</v>
      </c>
      <c r="M15" s="12" t="s">
        <v>398</v>
      </c>
    </row>
    <row r="16" spans="2:13">
      <c r="B16" s="13" t="s">
        <v>23</v>
      </c>
      <c r="C16" s="14" t="s">
        <v>394</v>
      </c>
      <c r="D16" s="14" t="s">
        <v>384</v>
      </c>
      <c r="E16" s="14" t="s">
        <v>449</v>
      </c>
      <c r="F16" s="14" t="s">
        <v>395</v>
      </c>
      <c r="G16" s="14" t="s">
        <v>393</v>
      </c>
      <c r="H16" s="14" t="s">
        <v>451</v>
      </c>
      <c r="I16" s="100"/>
      <c r="J16" s="14" t="s">
        <v>387</v>
      </c>
      <c r="K16" s="14" t="s">
        <v>388</v>
      </c>
      <c r="L16" s="12" t="s">
        <v>397</v>
      </c>
      <c r="M16" s="12" t="s">
        <v>398</v>
      </c>
    </row>
    <row r="17" spans="2:13">
      <c r="B17" s="13" t="s">
        <v>24</v>
      </c>
      <c r="C17" s="14" t="s">
        <v>394</v>
      </c>
      <c r="D17" s="14" t="s">
        <v>384</v>
      </c>
      <c r="E17" s="14" t="s">
        <v>449</v>
      </c>
      <c r="F17" s="14" t="s">
        <v>395</v>
      </c>
      <c r="G17" s="14" t="s">
        <v>393</v>
      </c>
      <c r="H17" s="14" t="s">
        <v>451</v>
      </c>
      <c r="I17" s="100"/>
      <c r="J17" s="14" t="s">
        <v>387</v>
      </c>
      <c r="K17" s="14" t="s">
        <v>388</v>
      </c>
      <c r="L17" s="12" t="s">
        <v>397</v>
      </c>
      <c r="M17" s="12" t="s">
        <v>398</v>
      </c>
    </row>
    <row r="18" spans="2:13">
      <c r="B18" s="13" t="s">
        <v>25</v>
      </c>
      <c r="C18" s="14" t="s">
        <v>394</v>
      </c>
      <c r="D18" s="14" t="s">
        <v>384</v>
      </c>
      <c r="E18" s="14" t="s">
        <v>449</v>
      </c>
      <c r="F18" s="14" t="s">
        <v>395</v>
      </c>
      <c r="G18" s="14" t="s">
        <v>393</v>
      </c>
      <c r="H18" s="14" t="s">
        <v>451</v>
      </c>
      <c r="I18" s="100"/>
      <c r="J18" s="14" t="s">
        <v>387</v>
      </c>
      <c r="K18" s="14" t="s">
        <v>388</v>
      </c>
      <c r="L18" s="12" t="s">
        <v>397</v>
      </c>
      <c r="M18" s="12" t="s">
        <v>398</v>
      </c>
    </row>
    <row r="19" spans="2:13">
      <c r="B19" s="13" t="s">
        <v>26</v>
      </c>
      <c r="C19" s="14" t="s">
        <v>394</v>
      </c>
      <c r="D19" s="14" t="s">
        <v>384</v>
      </c>
      <c r="E19" s="14" t="s">
        <v>449</v>
      </c>
      <c r="F19" s="14" t="s">
        <v>395</v>
      </c>
      <c r="G19" s="14" t="s">
        <v>393</v>
      </c>
      <c r="H19" s="14" t="s">
        <v>451</v>
      </c>
      <c r="I19" s="100"/>
      <c r="J19" s="14" t="s">
        <v>387</v>
      </c>
      <c r="K19" s="14" t="s">
        <v>388</v>
      </c>
      <c r="L19" s="12" t="s">
        <v>397</v>
      </c>
      <c r="M19" s="12" t="s">
        <v>398</v>
      </c>
    </row>
    <row r="20" spans="2:13">
      <c r="B20" s="13" t="s">
        <v>27</v>
      </c>
      <c r="C20" s="14" t="s">
        <v>394</v>
      </c>
      <c r="D20" s="14" t="s">
        <v>384</v>
      </c>
      <c r="E20" s="14" t="s">
        <v>449</v>
      </c>
      <c r="F20" s="14" t="s">
        <v>395</v>
      </c>
      <c r="G20" s="14" t="s">
        <v>393</v>
      </c>
      <c r="H20" s="14" t="s">
        <v>451</v>
      </c>
      <c r="I20" s="100"/>
      <c r="J20" s="14" t="s">
        <v>387</v>
      </c>
      <c r="K20" s="14" t="s">
        <v>388</v>
      </c>
      <c r="L20" s="12" t="s">
        <v>397</v>
      </c>
      <c r="M20" s="12" t="s">
        <v>398</v>
      </c>
    </row>
    <row r="21" spans="2:13">
      <c r="B21" s="13" t="s">
        <v>28</v>
      </c>
      <c r="C21" s="14" t="s">
        <v>394</v>
      </c>
      <c r="D21" s="14" t="s">
        <v>384</v>
      </c>
      <c r="E21" s="14" t="s">
        <v>449</v>
      </c>
      <c r="F21" s="14" t="s">
        <v>395</v>
      </c>
      <c r="G21" s="14" t="s">
        <v>393</v>
      </c>
      <c r="H21" s="14" t="s">
        <v>451</v>
      </c>
      <c r="I21" s="100"/>
      <c r="J21" s="104" t="s">
        <v>460</v>
      </c>
      <c r="K21" s="14" t="s">
        <v>382</v>
      </c>
      <c r="L21" s="12" t="s">
        <v>381</v>
      </c>
      <c r="M21" s="12" t="s">
        <v>385</v>
      </c>
    </row>
    <row r="22" spans="2:13">
      <c r="B22" s="13" t="s">
        <v>29</v>
      </c>
      <c r="C22" s="14" t="s">
        <v>394</v>
      </c>
      <c r="D22" s="14" t="s">
        <v>384</v>
      </c>
      <c r="E22" s="14" t="s">
        <v>449</v>
      </c>
      <c r="F22" s="14" t="s">
        <v>395</v>
      </c>
      <c r="G22" s="14" t="s">
        <v>393</v>
      </c>
      <c r="H22" s="14" t="s">
        <v>451</v>
      </c>
      <c r="I22" s="100"/>
      <c r="J22" s="105" t="s">
        <v>460</v>
      </c>
      <c r="K22" s="14" t="s">
        <v>382</v>
      </c>
      <c r="L22" s="12" t="s">
        <v>381</v>
      </c>
      <c r="M22" s="12" t="s">
        <v>385</v>
      </c>
    </row>
    <row r="23" spans="2:13">
      <c r="B23" s="13" t="s">
        <v>30</v>
      </c>
      <c r="C23" s="14" t="s">
        <v>394</v>
      </c>
      <c r="D23" s="14" t="s">
        <v>384</v>
      </c>
      <c r="E23" s="14" t="s">
        <v>449</v>
      </c>
      <c r="F23" s="14" t="s">
        <v>395</v>
      </c>
      <c r="G23" s="14" t="s">
        <v>393</v>
      </c>
      <c r="H23" s="14" t="s">
        <v>451</v>
      </c>
      <c r="I23" s="100"/>
      <c r="J23" s="105" t="s">
        <v>460</v>
      </c>
      <c r="K23" s="14" t="s">
        <v>382</v>
      </c>
      <c r="L23" s="12" t="s">
        <v>381</v>
      </c>
      <c r="M23" s="12" t="s">
        <v>385</v>
      </c>
    </row>
    <row r="24" spans="2:13">
      <c r="B24" s="13" t="s">
        <v>31</v>
      </c>
      <c r="C24" s="14" t="s">
        <v>394</v>
      </c>
      <c r="D24" s="14" t="s">
        <v>384</v>
      </c>
      <c r="E24" s="14" t="s">
        <v>449</v>
      </c>
      <c r="F24" s="14" t="s">
        <v>395</v>
      </c>
      <c r="G24" s="14" t="s">
        <v>393</v>
      </c>
      <c r="H24" s="14" t="s">
        <v>451</v>
      </c>
      <c r="I24" s="100"/>
      <c r="J24" s="105" t="s">
        <v>460</v>
      </c>
      <c r="K24" s="14" t="s">
        <v>382</v>
      </c>
      <c r="L24" s="12" t="s">
        <v>381</v>
      </c>
      <c r="M24" s="12" t="s">
        <v>385</v>
      </c>
    </row>
    <row r="25" spans="2:13">
      <c r="B25" s="13" t="s">
        <v>32</v>
      </c>
      <c r="C25" s="14" t="s">
        <v>394</v>
      </c>
      <c r="D25" s="14" t="s">
        <v>384</v>
      </c>
      <c r="E25" s="14" t="s">
        <v>449</v>
      </c>
      <c r="F25" s="14" t="s">
        <v>395</v>
      </c>
      <c r="G25" s="14" t="s">
        <v>393</v>
      </c>
      <c r="H25" s="14" t="s">
        <v>451</v>
      </c>
      <c r="I25" s="100"/>
      <c r="J25" s="105" t="s">
        <v>460</v>
      </c>
      <c r="K25" s="14" t="s">
        <v>382</v>
      </c>
      <c r="L25" s="12" t="s">
        <v>381</v>
      </c>
      <c r="M25" s="12" t="s">
        <v>385</v>
      </c>
    </row>
    <row r="26" spans="2:13">
      <c r="B26" s="13" t="s">
        <v>33</v>
      </c>
      <c r="C26" s="14" t="s">
        <v>394</v>
      </c>
      <c r="D26" s="14" t="s">
        <v>384</v>
      </c>
      <c r="E26" s="14" t="s">
        <v>449</v>
      </c>
      <c r="F26" s="14" t="s">
        <v>395</v>
      </c>
      <c r="G26" s="14" t="s">
        <v>393</v>
      </c>
      <c r="H26" s="14" t="s">
        <v>451</v>
      </c>
      <c r="I26" s="100"/>
      <c r="J26" s="105" t="s">
        <v>460</v>
      </c>
      <c r="K26" s="14" t="s">
        <v>382</v>
      </c>
      <c r="L26" s="12" t="s">
        <v>381</v>
      </c>
      <c r="M26" s="12" t="s">
        <v>385</v>
      </c>
    </row>
    <row r="27" spans="2:13">
      <c r="B27" s="13" t="s">
        <v>34</v>
      </c>
      <c r="C27" s="14" t="s">
        <v>394</v>
      </c>
      <c r="D27" s="14" t="s">
        <v>384</v>
      </c>
      <c r="E27" s="14" t="s">
        <v>449</v>
      </c>
      <c r="F27" s="14" t="s">
        <v>395</v>
      </c>
      <c r="G27" s="14" t="s">
        <v>393</v>
      </c>
      <c r="H27" s="14" t="s">
        <v>451</v>
      </c>
      <c r="I27" s="100"/>
      <c r="J27" s="14" t="s">
        <v>390</v>
      </c>
      <c r="K27" s="14" t="s">
        <v>387</v>
      </c>
      <c r="L27" s="12" t="s">
        <v>397</v>
      </c>
      <c r="M27" s="12" t="s">
        <v>398</v>
      </c>
    </row>
    <row r="28" spans="2:13">
      <c r="B28" s="13" t="s">
        <v>35</v>
      </c>
      <c r="C28" s="14" t="s">
        <v>394</v>
      </c>
      <c r="D28" s="14" t="s">
        <v>384</v>
      </c>
      <c r="E28" s="14" t="s">
        <v>449</v>
      </c>
      <c r="F28" s="14" t="s">
        <v>395</v>
      </c>
      <c r="G28" s="14" t="s">
        <v>393</v>
      </c>
      <c r="H28" s="14" t="s">
        <v>451</v>
      </c>
      <c r="I28" s="100"/>
      <c r="J28" s="14" t="s">
        <v>390</v>
      </c>
      <c r="K28" s="14" t="s">
        <v>387</v>
      </c>
      <c r="L28" s="12" t="s">
        <v>397</v>
      </c>
      <c r="M28" s="12" t="s">
        <v>398</v>
      </c>
    </row>
    <row r="29" spans="2:13">
      <c r="B29" s="13" t="s">
        <v>36</v>
      </c>
      <c r="C29" s="14" t="s">
        <v>391</v>
      </c>
      <c r="D29" s="14" t="s">
        <v>398</v>
      </c>
      <c r="E29" s="14" t="s">
        <v>448</v>
      </c>
      <c r="F29" s="14" t="s">
        <v>392</v>
      </c>
      <c r="G29" s="14" t="s">
        <v>390</v>
      </c>
      <c r="H29" s="14" t="s">
        <v>450</v>
      </c>
      <c r="I29" s="100"/>
      <c r="J29" s="14" t="s">
        <v>379</v>
      </c>
      <c r="K29" s="14" t="s">
        <v>381</v>
      </c>
      <c r="L29" s="12" t="s">
        <v>382</v>
      </c>
      <c r="M29" s="12" t="s">
        <v>386</v>
      </c>
    </row>
    <row r="30" spans="2:13">
      <c r="B30" s="13" t="s">
        <v>37</v>
      </c>
      <c r="C30" s="14" t="s">
        <v>394</v>
      </c>
      <c r="D30" s="14" t="s">
        <v>384</v>
      </c>
      <c r="E30" s="14" t="s">
        <v>449</v>
      </c>
      <c r="F30" s="14" t="s">
        <v>395</v>
      </c>
      <c r="G30" s="14" t="s">
        <v>393</v>
      </c>
      <c r="H30" s="14" t="s">
        <v>451</v>
      </c>
      <c r="I30" s="100"/>
      <c r="J30" s="14" t="s">
        <v>388</v>
      </c>
      <c r="K30" s="14" t="s">
        <v>391</v>
      </c>
      <c r="L30" s="12" t="s">
        <v>397</v>
      </c>
      <c r="M30" s="12" t="s">
        <v>398</v>
      </c>
    </row>
    <row r="31" spans="2:13">
      <c r="B31" s="13" t="s">
        <v>38</v>
      </c>
      <c r="C31" s="14" t="s">
        <v>394</v>
      </c>
      <c r="D31" s="14" t="s">
        <v>384</v>
      </c>
      <c r="E31" s="14" t="s">
        <v>449</v>
      </c>
      <c r="F31" s="14" t="s">
        <v>395</v>
      </c>
      <c r="G31" s="14" t="s">
        <v>393</v>
      </c>
      <c r="H31" s="14" t="s">
        <v>451</v>
      </c>
      <c r="I31" s="100"/>
      <c r="J31" s="14" t="s">
        <v>388</v>
      </c>
      <c r="K31" s="14" t="s">
        <v>391</v>
      </c>
      <c r="L31" s="12" t="s">
        <v>397</v>
      </c>
      <c r="M31" s="12" t="s">
        <v>398</v>
      </c>
    </row>
    <row r="32" spans="2:13">
      <c r="B32" s="13" t="s">
        <v>39</v>
      </c>
      <c r="C32" s="14" t="s">
        <v>394</v>
      </c>
      <c r="D32" s="14" t="s">
        <v>384</v>
      </c>
      <c r="E32" s="14" t="s">
        <v>449</v>
      </c>
      <c r="F32" s="14" t="s">
        <v>395</v>
      </c>
      <c r="G32" s="14" t="s">
        <v>393</v>
      </c>
      <c r="H32" s="14" t="s">
        <v>451</v>
      </c>
      <c r="I32" s="100"/>
      <c r="J32" s="14" t="s">
        <v>392</v>
      </c>
      <c r="K32" s="14" t="s">
        <v>381</v>
      </c>
      <c r="L32" s="12" t="s">
        <v>387</v>
      </c>
      <c r="M32" s="12" t="s">
        <v>390</v>
      </c>
    </row>
    <row r="33" spans="2:13">
      <c r="B33" s="13" t="s">
        <v>40</v>
      </c>
      <c r="C33" s="14" t="s">
        <v>394</v>
      </c>
      <c r="D33" s="14" t="s">
        <v>384</v>
      </c>
      <c r="E33" s="14" t="s">
        <v>449</v>
      </c>
      <c r="F33" s="14" t="s">
        <v>395</v>
      </c>
      <c r="G33" s="14" t="s">
        <v>393</v>
      </c>
      <c r="H33" s="14" t="s">
        <v>451</v>
      </c>
      <c r="I33" s="100"/>
      <c r="J33" s="14" t="s">
        <v>392</v>
      </c>
      <c r="K33" s="14" t="s">
        <v>381</v>
      </c>
      <c r="L33" s="12" t="s">
        <v>387</v>
      </c>
      <c r="M33" s="12" t="s">
        <v>390</v>
      </c>
    </row>
    <row r="34" spans="2:13">
      <c r="B34" s="13" t="s">
        <v>41</v>
      </c>
      <c r="C34" s="14" t="s">
        <v>394</v>
      </c>
      <c r="D34" s="14" t="s">
        <v>384</v>
      </c>
      <c r="E34" s="14" t="s">
        <v>449</v>
      </c>
      <c r="F34" s="14" t="s">
        <v>395</v>
      </c>
      <c r="G34" s="14" t="s">
        <v>393</v>
      </c>
      <c r="H34" s="14" t="s">
        <v>451</v>
      </c>
      <c r="I34" s="100"/>
      <c r="J34" s="14" t="s">
        <v>392</v>
      </c>
      <c r="K34" s="14" t="s">
        <v>381</v>
      </c>
      <c r="L34" s="12" t="s">
        <v>387</v>
      </c>
      <c r="M34" s="12" t="s">
        <v>390</v>
      </c>
    </row>
    <row r="35" spans="2:13">
      <c r="B35" s="13" t="s">
        <v>42</v>
      </c>
      <c r="C35" s="14" t="s">
        <v>394</v>
      </c>
      <c r="D35" s="14" t="s">
        <v>384</v>
      </c>
      <c r="E35" s="14" t="s">
        <v>449</v>
      </c>
      <c r="F35" s="14" t="s">
        <v>395</v>
      </c>
      <c r="G35" s="14" t="s">
        <v>393</v>
      </c>
      <c r="H35" s="14" t="s">
        <v>451</v>
      </c>
      <c r="I35" s="100"/>
      <c r="J35" s="14" t="s">
        <v>392</v>
      </c>
      <c r="K35" s="14" t="s">
        <v>381</v>
      </c>
      <c r="L35" s="12" t="s">
        <v>387</v>
      </c>
      <c r="M35" s="12" t="s">
        <v>390</v>
      </c>
    </row>
    <row r="36" spans="2:13">
      <c r="B36" s="13" t="s">
        <v>43</v>
      </c>
      <c r="C36" s="14" t="s">
        <v>394</v>
      </c>
      <c r="D36" s="14" t="s">
        <v>384</v>
      </c>
      <c r="E36" s="14" t="s">
        <v>449</v>
      </c>
      <c r="F36" s="14" t="s">
        <v>395</v>
      </c>
      <c r="G36" s="14" t="s">
        <v>393</v>
      </c>
      <c r="H36" s="14" t="s">
        <v>451</v>
      </c>
      <c r="I36" s="100"/>
      <c r="J36" s="105" t="s">
        <v>460</v>
      </c>
      <c r="K36" s="14" t="s">
        <v>382</v>
      </c>
      <c r="L36" s="12" t="s">
        <v>381</v>
      </c>
      <c r="M36" s="12" t="s">
        <v>385</v>
      </c>
    </row>
    <row r="37" spans="2:13">
      <c r="B37" s="13" t="s">
        <v>44</v>
      </c>
      <c r="C37" s="14" t="s">
        <v>391</v>
      </c>
      <c r="D37" s="14" t="s">
        <v>398</v>
      </c>
      <c r="E37" s="14" t="s">
        <v>448</v>
      </c>
      <c r="F37" s="14" t="s">
        <v>392</v>
      </c>
      <c r="G37" s="14" t="s">
        <v>390</v>
      </c>
      <c r="H37" s="14" t="s">
        <v>450</v>
      </c>
      <c r="I37" s="100"/>
      <c r="J37" s="14" t="s">
        <v>383</v>
      </c>
      <c r="K37" s="14" t="s">
        <v>384</v>
      </c>
      <c r="L37" s="106" t="s">
        <v>461</v>
      </c>
      <c r="M37" s="12" t="s">
        <v>395</v>
      </c>
    </row>
    <row r="38" spans="2:13">
      <c r="B38" s="13" t="s">
        <v>45</v>
      </c>
      <c r="C38" s="14" t="s">
        <v>391</v>
      </c>
      <c r="D38" s="14" t="s">
        <v>398</v>
      </c>
      <c r="E38" s="14" t="s">
        <v>448</v>
      </c>
      <c r="F38" s="14" t="s">
        <v>392</v>
      </c>
      <c r="G38" s="14" t="s">
        <v>390</v>
      </c>
      <c r="H38" s="14" t="s">
        <v>450</v>
      </c>
      <c r="I38" s="100"/>
      <c r="J38" s="14" t="s">
        <v>393</v>
      </c>
      <c r="K38" s="14" t="s">
        <v>383</v>
      </c>
      <c r="L38" s="106" t="s">
        <v>461</v>
      </c>
      <c r="M38" s="12" t="s">
        <v>395</v>
      </c>
    </row>
    <row r="39" spans="2:13">
      <c r="B39" s="13" t="s">
        <v>46</v>
      </c>
      <c r="C39" s="14" t="s">
        <v>391</v>
      </c>
      <c r="D39" s="14" t="s">
        <v>398</v>
      </c>
      <c r="E39" s="14" t="s">
        <v>448</v>
      </c>
      <c r="F39" s="14" t="s">
        <v>392</v>
      </c>
      <c r="G39" s="14" t="s">
        <v>390</v>
      </c>
      <c r="H39" s="14" t="s">
        <v>450</v>
      </c>
      <c r="I39" s="100"/>
      <c r="J39" s="14" t="s">
        <v>393</v>
      </c>
      <c r="K39" s="14" t="s">
        <v>383</v>
      </c>
      <c r="L39" s="106" t="s">
        <v>461</v>
      </c>
      <c r="M39" s="12" t="s">
        <v>395</v>
      </c>
    </row>
    <row r="40" spans="2:13">
      <c r="B40" s="13" t="s">
        <v>47</v>
      </c>
      <c r="C40" s="14" t="s">
        <v>391</v>
      </c>
      <c r="D40" s="14" t="s">
        <v>398</v>
      </c>
      <c r="E40" s="14" t="s">
        <v>448</v>
      </c>
      <c r="F40" s="14" t="s">
        <v>392</v>
      </c>
      <c r="G40" s="14" t="s">
        <v>390</v>
      </c>
      <c r="H40" s="14" t="s">
        <v>450</v>
      </c>
      <c r="I40" s="100"/>
      <c r="J40" s="14" t="s">
        <v>393</v>
      </c>
      <c r="K40" s="14" t="s">
        <v>383</v>
      </c>
      <c r="L40" s="106" t="s">
        <v>461</v>
      </c>
      <c r="M40" s="12" t="s">
        <v>395</v>
      </c>
    </row>
    <row r="41" spans="2:13">
      <c r="B41" s="13" t="s">
        <v>48</v>
      </c>
      <c r="C41" s="14" t="s">
        <v>391</v>
      </c>
      <c r="D41" s="14" t="s">
        <v>398</v>
      </c>
      <c r="E41" s="14" t="s">
        <v>448</v>
      </c>
      <c r="F41" s="14" t="s">
        <v>392</v>
      </c>
      <c r="G41" s="14" t="s">
        <v>390</v>
      </c>
      <c r="H41" s="14" t="s">
        <v>450</v>
      </c>
      <c r="I41" s="100"/>
      <c r="J41" s="14" t="s">
        <v>393</v>
      </c>
      <c r="K41" s="14" t="s">
        <v>394</v>
      </c>
      <c r="L41" s="106" t="s">
        <v>461</v>
      </c>
      <c r="M41" s="12" t="s">
        <v>395</v>
      </c>
    </row>
    <row r="42" spans="2:13">
      <c r="B42" s="13" t="s">
        <v>49</v>
      </c>
      <c r="C42" s="14" t="s">
        <v>391</v>
      </c>
      <c r="D42" s="14" t="s">
        <v>398</v>
      </c>
      <c r="E42" s="14" t="s">
        <v>448</v>
      </c>
      <c r="F42" s="14" t="s">
        <v>392</v>
      </c>
      <c r="G42" s="14" t="s">
        <v>390</v>
      </c>
      <c r="H42" s="14" t="s">
        <v>450</v>
      </c>
      <c r="I42" s="100"/>
      <c r="J42" s="14" t="s">
        <v>393</v>
      </c>
      <c r="K42" s="14" t="s">
        <v>394</v>
      </c>
      <c r="L42" s="106" t="s">
        <v>461</v>
      </c>
      <c r="M42" s="12" t="s">
        <v>395</v>
      </c>
    </row>
    <row r="43" spans="2:13">
      <c r="B43" s="13" t="s">
        <v>50</v>
      </c>
      <c r="C43" s="14" t="s">
        <v>391</v>
      </c>
      <c r="D43" s="14" t="s">
        <v>398</v>
      </c>
      <c r="E43" s="14" t="s">
        <v>448</v>
      </c>
      <c r="F43" s="14" t="s">
        <v>392</v>
      </c>
      <c r="G43" s="14" t="s">
        <v>390</v>
      </c>
      <c r="H43" s="14" t="s">
        <v>450</v>
      </c>
      <c r="I43" s="100"/>
      <c r="J43" s="14" t="s">
        <v>393</v>
      </c>
      <c r="K43" s="14" t="s">
        <v>394</v>
      </c>
      <c r="L43" s="106" t="s">
        <v>461</v>
      </c>
      <c r="M43" s="12" t="s">
        <v>395</v>
      </c>
    </row>
    <row r="44" spans="2:13">
      <c r="B44" s="13" t="s">
        <v>51</v>
      </c>
      <c r="C44" s="14" t="s">
        <v>394</v>
      </c>
      <c r="D44" s="14" t="s">
        <v>384</v>
      </c>
      <c r="E44" s="14" t="s">
        <v>449</v>
      </c>
      <c r="F44" s="14" t="s">
        <v>395</v>
      </c>
      <c r="G44" s="14" t="s">
        <v>393</v>
      </c>
      <c r="H44" s="14" t="s">
        <v>451</v>
      </c>
      <c r="I44" s="100"/>
      <c r="J44" s="14" t="s">
        <v>386</v>
      </c>
      <c r="K44" s="14" t="s">
        <v>390</v>
      </c>
      <c r="L44" s="12" t="s">
        <v>388</v>
      </c>
      <c r="M44" s="12" t="s">
        <v>391</v>
      </c>
    </row>
    <row r="45" spans="2:13">
      <c r="B45" s="13" t="s">
        <v>52</v>
      </c>
      <c r="C45" s="14" t="s">
        <v>394</v>
      </c>
      <c r="D45" s="14" t="s">
        <v>384</v>
      </c>
      <c r="E45" s="14" t="s">
        <v>449</v>
      </c>
      <c r="F45" s="14" t="s">
        <v>395</v>
      </c>
      <c r="G45" s="14" t="s">
        <v>393</v>
      </c>
      <c r="H45" s="14" t="s">
        <v>451</v>
      </c>
      <c r="I45" s="100"/>
      <c r="J45" s="14" t="s">
        <v>386</v>
      </c>
      <c r="K45" s="14" t="s">
        <v>390</v>
      </c>
      <c r="L45" s="12" t="s">
        <v>388</v>
      </c>
      <c r="M45" s="12" t="s">
        <v>391</v>
      </c>
    </row>
    <row r="46" spans="2:13">
      <c r="B46" s="13" t="s">
        <v>53</v>
      </c>
      <c r="C46" s="14" t="s">
        <v>391</v>
      </c>
      <c r="D46" s="14" t="s">
        <v>398</v>
      </c>
      <c r="E46" s="14" t="s">
        <v>448</v>
      </c>
      <c r="F46" s="14" t="s">
        <v>392</v>
      </c>
      <c r="G46" s="14" t="s">
        <v>390</v>
      </c>
      <c r="H46" s="14" t="s">
        <v>450</v>
      </c>
      <c r="I46" s="100"/>
      <c r="J46" s="14" t="s">
        <v>384</v>
      </c>
      <c r="K46" s="14" t="s">
        <v>395</v>
      </c>
      <c r="L46" s="12" t="s">
        <v>396</v>
      </c>
      <c r="M46" s="12" t="s">
        <v>394</v>
      </c>
    </row>
    <row r="47" spans="2:13">
      <c r="B47" s="13" t="s">
        <v>54</v>
      </c>
      <c r="C47" s="14" t="s">
        <v>391</v>
      </c>
      <c r="D47" s="14" t="s">
        <v>398</v>
      </c>
      <c r="E47" s="14" t="s">
        <v>448</v>
      </c>
      <c r="F47" s="14" t="s">
        <v>392</v>
      </c>
      <c r="G47" s="14" t="s">
        <v>390</v>
      </c>
      <c r="H47" s="14" t="s">
        <v>450</v>
      </c>
      <c r="I47" s="100"/>
      <c r="J47" s="14" t="s">
        <v>379</v>
      </c>
      <c r="K47" s="105" t="s">
        <v>461</v>
      </c>
      <c r="L47" s="12" t="s">
        <v>382</v>
      </c>
      <c r="M47" s="12" t="s">
        <v>386</v>
      </c>
    </row>
    <row r="48" spans="2:13">
      <c r="B48" s="13" t="s">
        <v>55</v>
      </c>
      <c r="C48" s="14" t="s">
        <v>394</v>
      </c>
      <c r="D48" s="14" t="s">
        <v>384</v>
      </c>
      <c r="E48" s="14" t="s">
        <v>449</v>
      </c>
      <c r="F48" s="14" t="s">
        <v>395</v>
      </c>
      <c r="G48" s="14" t="s">
        <v>393</v>
      </c>
      <c r="H48" s="14" t="s">
        <v>451</v>
      </c>
      <c r="I48" s="100"/>
      <c r="J48" s="14" t="s">
        <v>379</v>
      </c>
      <c r="K48" s="105" t="s">
        <v>461</v>
      </c>
      <c r="L48" s="12" t="s">
        <v>382</v>
      </c>
      <c r="M48" s="12" t="s">
        <v>386</v>
      </c>
    </row>
    <row r="49" spans="2:13">
      <c r="B49" s="13" t="s">
        <v>56</v>
      </c>
      <c r="C49" s="14" t="s">
        <v>391</v>
      </c>
      <c r="D49" s="14" t="s">
        <v>398</v>
      </c>
      <c r="E49" s="14" t="s">
        <v>448</v>
      </c>
      <c r="F49" s="14" t="s">
        <v>392</v>
      </c>
      <c r="G49" s="14" t="s">
        <v>390</v>
      </c>
      <c r="H49" s="14" t="s">
        <v>450</v>
      </c>
      <c r="I49" s="100"/>
      <c r="J49" s="14" t="s">
        <v>394</v>
      </c>
      <c r="K49" s="14" t="s">
        <v>381</v>
      </c>
      <c r="L49" s="12" t="s">
        <v>383</v>
      </c>
      <c r="M49" s="12" t="s">
        <v>393</v>
      </c>
    </row>
    <row r="50" spans="2:13">
      <c r="B50" s="13" t="s">
        <v>57</v>
      </c>
      <c r="C50" s="14" t="s">
        <v>394</v>
      </c>
      <c r="D50" s="14" t="s">
        <v>384</v>
      </c>
      <c r="E50" s="14" t="s">
        <v>449</v>
      </c>
      <c r="F50" s="14" t="s">
        <v>395</v>
      </c>
      <c r="G50" s="14" t="s">
        <v>393</v>
      </c>
      <c r="H50" s="14" t="s">
        <v>451</v>
      </c>
      <c r="I50" s="100"/>
      <c r="J50" s="14" t="s">
        <v>388</v>
      </c>
      <c r="K50" s="14" t="s">
        <v>386</v>
      </c>
      <c r="L50" s="12" t="s">
        <v>381</v>
      </c>
      <c r="M50" s="12" t="s">
        <v>385</v>
      </c>
    </row>
    <row r="51" spans="2:13">
      <c r="B51" s="13" t="s">
        <v>58</v>
      </c>
      <c r="C51" s="14" t="s">
        <v>394</v>
      </c>
      <c r="D51" s="14" t="s">
        <v>384</v>
      </c>
      <c r="E51" s="14" t="s">
        <v>449</v>
      </c>
      <c r="F51" s="14" t="s">
        <v>395</v>
      </c>
      <c r="G51" s="14" t="s">
        <v>393</v>
      </c>
      <c r="H51" s="14" t="s">
        <v>451</v>
      </c>
      <c r="I51" s="100"/>
      <c r="J51" s="14" t="s">
        <v>388</v>
      </c>
      <c r="K51" s="14" t="s">
        <v>386</v>
      </c>
      <c r="L51" s="12" t="s">
        <v>381</v>
      </c>
      <c r="M51" s="12" t="s">
        <v>385</v>
      </c>
    </row>
    <row r="52" spans="2:13">
      <c r="B52" s="13" t="s">
        <v>59</v>
      </c>
      <c r="C52" s="14" t="s">
        <v>394</v>
      </c>
      <c r="D52" s="14" t="s">
        <v>384</v>
      </c>
      <c r="E52" s="14" t="s">
        <v>449</v>
      </c>
      <c r="F52" s="14" t="s">
        <v>395</v>
      </c>
      <c r="G52" s="14" t="s">
        <v>393</v>
      </c>
      <c r="H52" s="14" t="s">
        <v>451</v>
      </c>
      <c r="I52" s="100"/>
      <c r="J52" s="14" t="s">
        <v>388</v>
      </c>
      <c r="K52" s="14" t="s">
        <v>386</v>
      </c>
      <c r="L52" s="12" t="s">
        <v>381</v>
      </c>
      <c r="M52" s="12" t="s">
        <v>385</v>
      </c>
    </row>
    <row r="53" spans="2:13">
      <c r="B53" s="13" t="s">
        <v>60</v>
      </c>
      <c r="C53" s="14" t="s">
        <v>394</v>
      </c>
      <c r="D53" s="14" t="s">
        <v>384</v>
      </c>
      <c r="E53" s="14" t="s">
        <v>449</v>
      </c>
      <c r="F53" s="14" t="s">
        <v>395</v>
      </c>
      <c r="G53" s="14" t="s">
        <v>393</v>
      </c>
      <c r="H53" s="14" t="s">
        <v>451</v>
      </c>
      <c r="I53" s="100"/>
      <c r="J53" s="105" t="s">
        <v>460</v>
      </c>
      <c r="K53" s="14" t="s">
        <v>382</v>
      </c>
      <c r="L53" s="12" t="s">
        <v>381</v>
      </c>
      <c r="M53" s="12" t="s">
        <v>385</v>
      </c>
    </row>
    <row r="54" spans="2:13">
      <c r="B54" s="13" t="s">
        <v>61</v>
      </c>
      <c r="C54" s="14" t="s">
        <v>394</v>
      </c>
      <c r="D54" s="14" t="s">
        <v>384</v>
      </c>
      <c r="E54" s="14" t="s">
        <v>449</v>
      </c>
      <c r="F54" s="14" t="s">
        <v>395</v>
      </c>
      <c r="G54" s="14" t="s">
        <v>393</v>
      </c>
      <c r="H54" s="14" t="s">
        <v>451</v>
      </c>
      <c r="I54" s="100"/>
      <c r="J54" s="14" t="s">
        <v>390</v>
      </c>
      <c r="K54" s="14" t="s">
        <v>386</v>
      </c>
      <c r="L54" s="12" t="s">
        <v>397</v>
      </c>
      <c r="M54" s="12" t="s">
        <v>398</v>
      </c>
    </row>
    <row r="55" spans="2:13">
      <c r="B55" s="13" t="s">
        <v>62</v>
      </c>
      <c r="C55" s="14" t="s">
        <v>394</v>
      </c>
      <c r="D55" s="14" t="s">
        <v>384</v>
      </c>
      <c r="E55" s="14" t="s">
        <v>449</v>
      </c>
      <c r="F55" s="14" t="s">
        <v>395</v>
      </c>
      <c r="G55" s="14" t="s">
        <v>393</v>
      </c>
      <c r="H55" s="14" t="s">
        <v>451</v>
      </c>
      <c r="I55" s="100"/>
      <c r="J55" s="14" t="s">
        <v>390</v>
      </c>
      <c r="K55" s="14" t="s">
        <v>386</v>
      </c>
      <c r="L55" s="12" t="s">
        <v>397</v>
      </c>
      <c r="M55" s="12" t="s">
        <v>398</v>
      </c>
    </row>
    <row r="56" spans="2:13">
      <c r="B56" s="13" t="s">
        <v>63</v>
      </c>
      <c r="C56" s="14" t="s">
        <v>394</v>
      </c>
      <c r="D56" s="14" t="s">
        <v>384</v>
      </c>
      <c r="E56" s="14" t="s">
        <v>449</v>
      </c>
      <c r="F56" s="14" t="s">
        <v>395</v>
      </c>
      <c r="G56" s="14" t="s">
        <v>393</v>
      </c>
      <c r="H56" s="14" t="s">
        <v>451</v>
      </c>
      <c r="I56" s="100"/>
      <c r="J56" s="14" t="s">
        <v>390</v>
      </c>
      <c r="K56" s="14" t="s">
        <v>386</v>
      </c>
      <c r="L56" s="12" t="s">
        <v>397</v>
      </c>
      <c r="M56" s="12" t="s">
        <v>398</v>
      </c>
    </row>
    <row r="57" spans="2:13">
      <c r="B57" s="13" t="s">
        <v>64</v>
      </c>
      <c r="C57" s="14" t="s">
        <v>394</v>
      </c>
      <c r="D57" s="14" t="s">
        <v>384</v>
      </c>
      <c r="E57" s="14" t="s">
        <v>449</v>
      </c>
      <c r="F57" s="14" t="s">
        <v>395</v>
      </c>
      <c r="G57" s="14" t="s">
        <v>393</v>
      </c>
      <c r="H57" s="14" t="s">
        <v>451</v>
      </c>
      <c r="I57" s="100"/>
      <c r="J57" s="14" t="s">
        <v>390</v>
      </c>
      <c r="K57" s="14" t="s">
        <v>386</v>
      </c>
      <c r="L57" s="12" t="s">
        <v>397</v>
      </c>
      <c r="M57" s="12" t="s">
        <v>398</v>
      </c>
    </row>
    <row r="58" spans="2:13">
      <c r="B58" s="13" t="s">
        <v>65</v>
      </c>
      <c r="C58" s="14" t="s">
        <v>394</v>
      </c>
      <c r="D58" s="14" t="s">
        <v>384</v>
      </c>
      <c r="E58" s="14" t="s">
        <v>449</v>
      </c>
      <c r="F58" s="14" t="s">
        <v>395</v>
      </c>
      <c r="G58" s="14" t="s">
        <v>393</v>
      </c>
      <c r="H58" s="14" t="s">
        <v>451</v>
      </c>
      <c r="I58" s="100"/>
      <c r="J58" s="14" t="s">
        <v>390</v>
      </c>
      <c r="K58" s="14" t="s">
        <v>386</v>
      </c>
      <c r="L58" s="12" t="s">
        <v>397</v>
      </c>
      <c r="M58" s="12" t="s">
        <v>398</v>
      </c>
    </row>
    <row r="59" spans="2:13">
      <c r="B59" s="13" t="s">
        <v>66</v>
      </c>
      <c r="C59" s="14" t="s">
        <v>394</v>
      </c>
      <c r="D59" s="14" t="s">
        <v>384</v>
      </c>
      <c r="E59" s="14" t="s">
        <v>449</v>
      </c>
      <c r="F59" s="14" t="s">
        <v>395</v>
      </c>
      <c r="G59" s="14" t="s">
        <v>393</v>
      </c>
      <c r="H59" s="14" t="s">
        <v>451</v>
      </c>
      <c r="I59" s="100"/>
      <c r="J59" s="14" t="s">
        <v>390</v>
      </c>
      <c r="K59" s="14" t="s">
        <v>386</v>
      </c>
      <c r="L59" s="12" t="s">
        <v>397</v>
      </c>
      <c r="M59" s="12" t="s">
        <v>398</v>
      </c>
    </row>
    <row r="60" spans="2:13">
      <c r="B60" s="13" t="s">
        <v>67</v>
      </c>
      <c r="C60" s="14" t="s">
        <v>394</v>
      </c>
      <c r="D60" s="14" t="s">
        <v>384</v>
      </c>
      <c r="E60" s="14" t="s">
        <v>449</v>
      </c>
      <c r="F60" s="14" t="s">
        <v>395</v>
      </c>
      <c r="G60" s="14" t="s">
        <v>393</v>
      </c>
      <c r="H60" s="14" t="s">
        <v>451</v>
      </c>
      <c r="I60" s="100"/>
      <c r="J60" s="14" t="s">
        <v>390</v>
      </c>
      <c r="K60" s="14" t="s">
        <v>386</v>
      </c>
      <c r="L60" s="12" t="s">
        <v>397</v>
      </c>
      <c r="M60" s="12" t="s">
        <v>398</v>
      </c>
    </row>
    <row r="61" spans="2:13">
      <c r="B61" s="13" t="s">
        <v>68</v>
      </c>
      <c r="C61" s="14" t="s">
        <v>391</v>
      </c>
      <c r="D61" s="14" t="s">
        <v>398</v>
      </c>
      <c r="E61" s="14" t="s">
        <v>448</v>
      </c>
      <c r="F61" s="14" t="s">
        <v>392</v>
      </c>
      <c r="G61" s="14" t="s">
        <v>390</v>
      </c>
      <c r="H61" s="14" t="s">
        <v>450</v>
      </c>
      <c r="I61" s="100"/>
      <c r="J61" s="14" t="s">
        <v>396</v>
      </c>
      <c r="K61" s="14" t="s">
        <v>393</v>
      </c>
      <c r="L61" s="106" t="s">
        <v>461</v>
      </c>
      <c r="M61" s="12" t="s">
        <v>395</v>
      </c>
    </row>
    <row r="62" spans="2:13">
      <c r="B62" s="13" t="s">
        <v>69</v>
      </c>
      <c r="C62" s="14" t="s">
        <v>391</v>
      </c>
      <c r="D62" s="14" t="s">
        <v>398</v>
      </c>
      <c r="E62" s="14" t="s">
        <v>448</v>
      </c>
      <c r="F62" s="14" t="s">
        <v>392</v>
      </c>
      <c r="G62" s="14" t="s">
        <v>390</v>
      </c>
      <c r="H62" s="14" t="s">
        <v>450</v>
      </c>
      <c r="I62" s="100"/>
      <c r="J62" s="14" t="s">
        <v>383</v>
      </c>
      <c r="K62" s="14" t="s">
        <v>381</v>
      </c>
      <c r="L62" s="12" t="s">
        <v>396</v>
      </c>
      <c r="M62" s="12" t="s">
        <v>394</v>
      </c>
    </row>
    <row r="63" spans="2:13">
      <c r="B63" s="13" t="s">
        <v>70</v>
      </c>
      <c r="C63" s="14" t="s">
        <v>391</v>
      </c>
      <c r="D63" s="14" t="s">
        <v>398</v>
      </c>
      <c r="E63" s="14" t="s">
        <v>448</v>
      </c>
      <c r="F63" s="14" t="s">
        <v>392</v>
      </c>
      <c r="G63" s="14" t="s">
        <v>390</v>
      </c>
      <c r="H63" s="14" t="s">
        <v>450</v>
      </c>
      <c r="I63" s="100"/>
      <c r="J63" s="14" t="s">
        <v>395</v>
      </c>
      <c r="K63" s="14" t="s">
        <v>385</v>
      </c>
      <c r="L63" s="12" t="s">
        <v>383</v>
      </c>
      <c r="M63" s="12" t="s">
        <v>393</v>
      </c>
    </row>
    <row r="64" spans="2:13">
      <c r="B64" s="13" t="s">
        <v>71</v>
      </c>
      <c r="C64" s="14" t="s">
        <v>391</v>
      </c>
      <c r="D64" s="14" t="s">
        <v>398</v>
      </c>
      <c r="E64" s="14" t="s">
        <v>448</v>
      </c>
      <c r="F64" s="14" t="s">
        <v>392</v>
      </c>
      <c r="G64" s="14" t="s">
        <v>390</v>
      </c>
      <c r="H64" s="14" t="s">
        <v>450</v>
      </c>
      <c r="I64" s="100"/>
      <c r="J64" s="14" t="s">
        <v>395</v>
      </c>
      <c r="K64" s="14" t="s">
        <v>385</v>
      </c>
      <c r="L64" s="12" t="s">
        <v>383</v>
      </c>
      <c r="M64" s="12" t="s">
        <v>393</v>
      </c>
    </row>
    <row r="65" spans="2:13">
      <c r="B65" s="13" t="s">
        <v>72</v>
      </c>
      <c r="C65" s="14" t="s">
        <v>391</v>
      </c>
      <c r="D65" s="14" t="s">
        <v>398</v>
      </c>
      <c r="E65" s="14" t="s">
        <v>448</v>
      </c>
      <c r="F65" s="14" t="s">
        <v>392</v>
      </c>
      <c r="G65" s="14" t="s">
        <v>390</v>
      </c>
      <c r="H65" s="14" t="s">
        <v>450</v>
      </c>
      <c r="I65" s="100"/>
      <c r="J65" s="14" t="s">
        <v>395</v>
      </c>
      <c r="K65" s="14" t="s">
        <v>385</v>
      </c>
      <c r="L65" s="12" t="s">
        <v>383</v>
      </c>
      <c r="M65" s="12" t="s">
        <v>393</v>
      </c>
    </row>
    <row r="66" spans="2:13">
      <c r="B66" s="13" t="s">
        <v>73</v>
      </c>
      <c r="C66" s="14" t="s">
        <v>391</v>
      </c>
      <c r="D66" s="14" t="s">
        <v>398</v>
      </c>
      <c r="E66" s="14" t="s">
        <v>448</v>
      </c>
      <c r="F66" s="14" t="s">
        <v>392</v>
      </c>
      <c r="G66" s="14" t="s">
        <v>390</v>
      </c>
      <c r="H66" s="14" t="s">
        <v>450</v>
      </c>
      <c r="I66" s="100"/>
      <c r="J66" s="14" t="s">
        <v>395</v>
      </c>
      <c r="K66" s="14" t="s">
        <v>385</v>
      </c>
      <c r="L66" s="12" t="s">
        <v>383</v>
      </c>
      <c r="M66" s="12" t="s">
        <v>393</v>
      </c>
    </row>
    <row r="67" spans="2:13">
      <c r="B67" s="13" t="s">
        <v>74</v>
      </c>
      <c r="C67" s="14" t="s">
        <v>391</v>
      </c>
      <c r="D67" s="14" t="s">
        <v>398</v>
      </c>
      <c r="E67" s="14" t="s">
        <v>448</v>
      </c>
      <c r="F67" s="14" t="s">
        <v>392</v>
      </c>
      <c r="G67" s="14" t="s">
        <v>390</v>
      </c>
      <c r="H67" s="14" t="s">
        <v>450</v>
      </c>
      <c r="I67" s="100"/>
      <c r="J67" s="14" t="s">
        <v>395</v>
      </c>
      <c r="K67" s="14" t="s">
        <v>385</v>
      </c>
      <c r="L67" s="12" t="s">
        <v>383</v>
      </c>
      <c r="M67" s="12" t="s">
        <v>393</v>
      </c>
    </row>
    <row r="68" spans="2:13">
      <c r="B68" s="13" t="s">
        <v>75</v>
      </c>
      <c r="C68" s="14" t="s">
        <v>391</v>
      </c>
      <c r="D68" s="14" t="s">
        <v>398</v>
      </c>
      <c r="E68" s="14" t="s">
        <v>448</v>
      </c>
      <c r="F68" s="14" t="s">
        <v>392</v>
      </c>
      <c r="G68" s="14" t="s">
        <v>390</v>
      </c>
      <c r="H68" s="14" t="s">
        <v>450</v>
      </c>
      <c r="I68" s="100"/>
      <c r="J68" s="14" t="s">
        <v>395</v>
      </c>
      <c r="K68" s="14" t="s">
        <v>385</v>
      </c>
      <c r="L68" s="12" t="s">
        <v>383</v>
      </c>
      <c r="M68" s="12" t="s">
        <v>393</v>
      </c>
    </row>
    <row r="69" spans="2:13">
      <c r="B69" s="13" t="s">
        <v>76</v>
      </c>
      <c r="C69" s="14" t="s">
        <v>391</v>
      </c>
      <c r="D69" s="14" t="s">
        <v>398</v>
      </c>
      <c r="E69" s="14" t="s">
        <v>448</v>
      </c>
      <c r="F69" s="14" t="s">
        <v>392</v>
      </c>
      <c r="G69" s="14" t="s">
        <v>390</v>
      </c>
      <c r="H69" s="14" t="s">
        <v>450</v>
      </c>
      <c r="I69" s="100"/>
      <c r="J69" s="14" t="s">
        <v>384</v>
      </c>
      <c r="K69" s="14" t="s">
        <v>395</v>
      </c>
      <c r="L69" s="12" t="s">
        <v>396</v>
      </c>
      <c r="M69" s="12" t="s">
        <v>394</v>
      </c>
    </row>
    <row r="70" spans="2:13">
      <c r="B70" s="13" t="s">
        <v>77</v>
      </c>
      <c r="C70" s="14" t="s">
        <v>394</v>
      </c>
      <c r="D70" s="14" t="s">
        <v>384</v>
      </c>
      <c r="E70" s="14" t="s">
        <v>449</v>
      </c>
      <c r="F70" s="14" t="s">
        <v>395</v>
      </c>
      <c r="G70" s="14" t="s">
        <v>393</v>
      </c>
      <c r="H70" s="14" t="s">
        <v>451</v>
      </c>
      <c r="I70" s="100"/>
      <c r="J70" s="14" t="s">
        <v>385</v>
      </c>
      <c r="K70" s="14" t="s">
        <v>387</v>
      </c>
      <c r="L70" s="12" t="s">
        <v>388</v>
      </c>
      <c r="M70" s="12" t="s">
        <v>391</v>
      </c>
    </row>
    <row r="71" spans="2:13">
      <c r="B71" s="13" t="s">
        <v>78</v>
      </c>
      <c r="C71" s="14" t="s">
        <v>394</v>
      </c>
      <c r="D71" s="14" t="s">
        <v>384</v>
      </c>
      <c r="E71" s="14" t="s">
        <v>449</v>
      </c>
      <c r="F71" s="14" t="s">
        <v>395</v>
      </c>
      <c r="G71" s="14" t="s">
        <v>393</v>
      </c>
      <c r="H71" s="14" t="s">
        <v>451</v>
      </c>
      <c r="I71" s="100"/>
      <c r="J71" s="14" t="s">
        <v>385</v>
      </c>
      <c r="K71" s="14" t="s">
        <v>387</v>
      </c>
      <c r="L71" s="12" t="s">
        <v>388</v>
      </c>
      <c r="M71" s="12" t="s">
        <v>391</v>
      </c>
    </row>
    <row r="72" spans="2:13">
      <c r="B72" s="13" t="s">
        <v>79</v>
      </c>
      <c r="C72" s="14" t="s">
        <v>394</v>
      </c>
      <c r="D72" s="14" t="s">
        <v>384</v>
      </c>
      <c r="E72" s="14" t="s">
        <v>449</v>
      </c>
      <c r="F72" s="14" t="s">
        <v>395</v>
      </c>
      <c r="G72" s="14" t="s">
        <v>393</v>
      </c>
      <c r="H72" s="14" t="s">
        <v>451</v>
      </c>
      <c r="I72" s="100"/>
      <c r="J72" s="14" t="s">
        <v>385</v>
      </c>
      <c r="K72" s="14" t="s">
        <v>387</v>
      </c>
      <c r="L72" s="12" t="s">
        <v>388</v>
      </c>
      <c r="M72" s="12" t="s">
        <v>391</v>
      </c>
    </row>
    <row r="73" spans="2:13">
      <c r="B73" s="13" t="s">
        <v>80</v>
      </c>
      <c r="C73" s="14" t="s">
        <v>394</v>
      </c>
      <c r="D73" s="14" t="s">
        <v>384</v>
      </c>
      <c r="E73" s="14" t="s">
        <v>449</v>
      </c>
      <c r="F73" s="14" t="s">
        <v>395</v>
      </c>
      <c r="G73" s="14" t="s">
        <v>393</v>
      </c>
      <c r="H73" s="14" t="s">
        <v>451</v>
      </c>
      <c r="I73" s="100"/>
      <c r="J73" s="14" t="s">
        <v>385</v>
      </c>
      <c r="K73" s="14" t="s">
        <v>387</v>
      </c>
      <c r="L73" s="12" t="s">
        <v>388</v>
      </c>
      <c r="M73" s="12" t="s">
        <v>391</v>
      </c>
    </row>
    <row r="74" spans="2:13">
      <c r="B74" s="13" t="s">
        <v>81</v>
      </c>
      <c r="C74" s="14" t="s">
        <v>394</v>
      </c>
      <c r="D74" s="14" t="s">
        <v>384</v>
      </c>
      <c r="E74" s="14" t="s">
        <v>449</v>
      </c>
      <c r="F74" s="14" t="s">
        <v>395</v>
      </c>
      <c r="G74" s="14" t="s">
        <v>393</v>
      </c>
      <c r="H74" s="14" t="s">
        <v>451</v>
      </c>
      <c r="I74" s="100"/>
      <c r="J74" s="14" t="s">
        <v>385</v>
      </c>
      <c r="K74" s="14" t="s">
        <v>387</v>
      </c>
      <c r="L74" s="12" t="s">
        <v>388</v>
      </c>
      <c r="M74" s="12" t="s">
        <v>391</v>
      </c>
    </row>
    <row r="75" spans="2:13">
      <c r="B75" s="13" t="s">
        <v>82</v>
      </c>
      <c r="C75" s="14" t="s">
        <v>394</v>
      </c>
      <c r="D75" s="14" t="s">
        <v>384</v>
      </c>
      <c r="E75" s="14" t="s">
        <v>449</v>
      </c>
      <c r="F75" s="14" t="s">
        <v>395</v>
      </c>
      <c r="G75" s="14" t="s">
        <v>393</v>
      </c>
      <c r="H75" s="14" t="s">
        <v>451</v>
      </c>
      <c r="I75" s="100"/>
      <c r="J75" s="14" t="s">
        <v>385</v>
      </c>
      <c r="K75" s="14" t="s">
        <v>387</v>
      </c>
      <c r="L75" s="12" t="s">
        <v>388</v>
      </c>
      <c r="M75" s="12" t="s">
        <v>391</v>
      </c>
    </row>
    <row r="76" spans="2:13">
      <c r="B76" s="13" t="s">
        <v>83</v>
      </c>
      <c r="C76" s="14" t="s">
        <v>394</v>
      </c>
      <c r="D76" s="14" t="s">
        <v>384</v>
      </c>
      <c r="E76" s="14" t="s">
        <v>449</v>
      </c>
      <c r="F76" s="14" t="s">
        <v>395</v>
      </c>
      <c r="G76" s="14" t="s">
        <v>393</v>
      </c>
      <c r="H76" s="14" t="s">
        <v>451</v>
      </c>
      <c r="I76" s="100"/>
      <c r="J76" s="14" t="s">
        <v>385</v>
      </c>
      <c r="K76" s="14" t="s">
        <v>387</v>
      </c>
      <c r="L76" s="12" t="s">
        <v>388</v>
      </c>
      <c r="M76" s="12" t="s">
        <v>391</v>
      </c>
    </row>
    <row r="77" spans="2:13">
      <c r="B77" s="13" t="s">
        <v>84</v>
      </c>
      <c r="C77" s="14" t="s">
        <v>394</v>
      </c>
      <c r="D77" s="14" t="s">
        <v>384</v>
      </c>
      <c r="E77" s="14" t="s">
        <v>449</v>
      </c>
      <c r="F77" s="14" t="s">
        <v>395</v>
      </c>
      <c r="G77" s="14" t="s">
        <v>393</v>
      </c>
      <c r="H77" s="14" t="s">
        <v>451</v>
      </c>
      <c r="I77" s="100"/>
      <c r="J77" s="14" t="s">
        <v>385</v>
      </c>
      <c r="K77" s="14" t="s">
        <v>387</v>
      </c>
      <c r="L77" s="12" t="s">
        <v>388</v>
      </c>
      <c r="M77" s="12" t="s">
        <v>391</v>
      </c>
    </row>
    <row r="78" spans="2:13">
      <c r="B78" s="13" t="s">
        <v>85</v>
      </c>
      <c r="C78" s="14" t="s">
        <v>394</v>
      </c>
      <c r="D78" s="14" t="s">
        <v>384</v>
      </c>
      <c r="E78" s="14" t="s">
        <v>449</v>
      </c>
      <c r="F78" s="14" t="s">
        <v>395</v>
      </c>
      <c r="G78" s="14" t="s">
        <v>393</v>
      </c>
      <c r="H78" s="14" t="s">
        <v>451</v>
      </c>
      <c r="I78" s="100"/>
      <c r="J78" s="14" t="s">
        <v>385</v>
      </c>
      <c r="K78" s="14" t="s">
        <v>387</v>
      </c>
      <c r="L78" s="12" t="s">
        <v>388</v>
      </c>
      <c r="M78" s="12" t="s">
        <v>391</v>
      </c>
    </row>
    <row r="79" spans="2:13">
      <c r="B79" s="13" t="s">
        <v>86</v>
      </c>
      <c r="C79" s="14" t="s">
        <v>394</v>
      </c>
      <c r="D79" s="14" t="s">
        <v>384</v>
      </c>
      <c r="E79" s="14" t="s">
        <v>449</v>
      </c>
      <c r="F79" s="14" t="s">
        <v>395</v>
      </c>
      <c r="G79" s="14" t="s">
        <v>393</v>
      </c>
      <c r="H79" s="14" t="s">
        <v>451</v>
      </c>
      <c r="I79" s="100"/>
      <c r="J79" s="14" t="s">
        <v>385</v>
      </c>
      <c r="K79" s="14" t="s">
        <v>387</v>
      </c>
      <c r="L79" s="12" t="s">
        <v>388</v>
      </c>
      <c r="M79" s="12" t="s">
        <v>391</v>
      </c>
    </row>
    <row r="80" spans="2:13">
      <c r="B80" s="13" t="s">
        <v>87</v>
      </c>
      <c r="C80" s="14" t="s">
        <v>394</v>
      </c>
      <c r="D80" s="14" t="s">
        <v>384</v>
      </c>
      <c r="E80" s="14" t="s">
        <v>449</v>
      </c>
      <c r="F80" s="14" t="s">
        <v>395</v>
      </c>
      <c r="G80" s="14" t="s">
        <v>393</v>
      </c>
      <c r="H80" s="14" t="s">
        <v>451</v>
      </c>
      <c r="I80" s="100"/>
      <c r="J80" s="14" t="s">
        <v>385</v>
      </c>
      <c r="K80" s="14" t="s">
        <v>387</v>
      </c>
      <c r="L80" s="12" t="s">
        <v>388</v>
      </c>
      <c r="M80" s="12" t="s">
        <v>391</v>
      </c>
    </row>
    <row r="81" spans="2:13">
      <c r="B81" s="13" t="s">
        <v>88</v>
      </c>
      <c r="C81" s="14" t="s">
        <v>394</v>
      </c>
      <c r="D81" s="14" t="s">
        <v>384</v>
      </c>
      <c r="E81" s="14" t="s">
        <v>449</v>
      </c>
      <c r="F81" s="14" t="s">
        <v>395</v>
      </c>
      <c r="G81" s="14" t="s">
        <v>393</v>
      </c>
      <c r="H81" s="14" t="s">
        <v>451</v>
      </c>
      <c r="I81" s="100"/>
      <c r="J81" s="14" t="s">
        <v>385</v>
      </c>
      <c r="K81" s="14" t="s">
        <v>387</v>
      </c>
      <c r="L81" s="12" t="s">
        <v>388</v>
      </c>
      <c r="M81" s="12" t="s">
        <v>391</v>
      </c>
    </row>
    <row r="82" spans="2:13">
      <c r="B82" s="13" t="s">
        <v>89</v>
      </c>
      <c r="C82" s="14" t="s">
        <v>394</v>
      </c>
      <c r="D82" s="14" t="s">
        <v>384</v>
      </c>
      <c r="E82" s="14" t="s">
        <v>449</v>
      </c>
      <c r="F82" s="14" t="s">
        <v>395</v>
      </c>
      <c r="G82" s="14" t="s">
        <v>393</v>
      </c>
      <c r="H82" s="14" t="s">
        <v>451</v>
      </c>
      <c r="I82" s="100"/>
      <c r="J82" s="14" t="s">
        <v>385</v>
      </c>
      <c r="K82" s="14" t="s">
        <v>387</v>
      </c>
      <c r="L82" s="12" t="s">
        <v>388</v>
      </c>
      <c r="M82" s="12" t="s">
        <v>391</v>
      </c>
    </row>
    <row r="83" spans="2:13">
      <c r="B83" s="13" t="s">
        <v>90</v>
      </c>
      <c r="C83" s="14" t="s">
        <v>394</v>
      </c>
      <c r="D83" s="14" t="s">
        <v>384</v>
      </c>
      <c r="E83" s="14" t="s">
        <v>449</v>
      </c>
      <c r="F83" s="14" t="s">
        <v>395</v>
      </c>
      <c r="G83" s="14" t="s">
        <v>393</v>
      </c>
      <c r="H83" s="14" t="s">
        <v>451</v>
      </c>
      <c r="I83" s="100"/>
      <c r="J83" s="14" t="s">
        <v>391</v>
      </c>
      <c r="K83" s="14" t="s">
        <v>386</v>
      </c>
      <c r="L83" s="12" t="s">
        <v>381</v>
      </c>
      <c r="M83" s="12" t="s">
        <v>385</v>
      </c>
    </row>
    <row r="84" spans="2:13">
      <c r="B84" s="13" t="s">
        <v>91</v>
      </c>
      <c r="C84" s="14" t="s">
        <v>394</v>
      </c>
      <c r="D84" s="14" t="s">
        <v>384</v>
      </c>
      <c r="E84" s="14" t="s">
        <v>449</v>
      </c>
      <c r="F84" s="14" t="s">
        <v>395</v>
      </c>
      <c r="G84" s="14" t="s">
        <v>393</v>
      </c>
      <c r="H84" s="14" t="s">
        <v>451</v>
      </c>
      <c r="I84" s="100"/>
      <c r="J84" s="14" t="s">
        <v>382</v>
      </c>
      <c r="K84" s="14" t="s">
        <v>397</v>
      </c>
      <c r="L84" s="12" t="s">
        <v>388</v>
      </c>
      <c r="M84" s="12" t="s">
        <v>391</v>
      </c>
    </row>
    <row r="85" spans="2:13">
      <c r="B85" s="13" t="s">
        <v>92</v>
      </c>
      <c r="C85" s="14" t="s">
        <v>394</v>
      </c>
      <c r="D85" s="14" t="s">
        <v>384</v>
      </c>
      <c r="E85" s="14" t="s">
        <v>449</v>
      </c>
      <c r="F85" s="14" t="s">
        <v>395</v>
      </c>
      <c r="G85" s="14" t="s">
        <v>393</v>
      </c>
      <c r="H85" s="14" t="s">
        <v>451</v>
      </c>
      <c r="I85" s="100"/>
      <c r="J85" s="14" t="s">
        <v>382</v>
      </c>
      <c r="K85" s="14" t="s">
        <v>397</v>
      </c>
      <c r="L85" s="12" t="s">
        <v>388</v>
      </c>
      <c r="M85" s="12" t="s">
        <v>391</v>
      </c>
    </row>
    <row r="86" spans="2:13">
      <c r="B86" s="13" t="s">
        <v>93</v>
      </c>
      <c r="C86" s="14" t="s">
        <v>394</v>
      </c>
      <c r="D86" s="14" t="s">
        <v>384</v>
      </c>
      <c r="E86" s="14" t="s">
        <v>449</v>
      </c>
      <c r="F86" s="14" t="s">
        <v>395</v>
      </c>
      <c r="G86" s="14" t="s">
        <v>393</v>
      </c>
      <c r="H86" s="14" t="s">
        <v>451</v>
      </c>
      <c r="I86" s="100"/>
      <c r="J86" s="14" t="s">
        <v>381</v>
      </c>
      <c r="K86" s="14" t="s">
        <v>398</v>
      </c>
      <c r="L86" s="12" t="s">
        <v>387</v>
      </c>
      <c r="M86" s="12" t="s">
        <v>390</v>
      </c>
    </row>
    <row r="87" spans="2:13">
      <c r="B87" s="13" t="s">
        <v>94</v>
      </c>
      <c r="C87" s="14" t="s">
        <v>391</v>
      </c>
      <c r="D87" s="14" t="s">
        <v>398</v>
      </c>
      <c r="E87" s="14" t="s">
        <v>448</v>
      </c>
      <c r="F87" s="14" t="s">
        <v>392</v>
      </c>
      <c r="G87" s="14" t="s">
        <v>390</v>
      </c>
      <c r="H87" s="14" t="s">
        <v>450</v>
      </c>
      <c r="I87" s="100"/>
      <c r="J87" s="14" t="s">
        <v>381</v>
      </c>
      <c r="K87" s="14" t="s">
        <v>382</v>
      </c>
      <c r="L87" s="12" t="s">
        <v>396</v>
      </c>
      <c r="M87" s="12" t="s">
        <v>394</v>
      </c>
    </row>
    <row r="88" spans="2:13">
      <c r="B88" s="13" t="s">
        <v>95</v>
      </c>
      <c r="C88" s="14" t="s">
        <v>394</v>
      </c>
      <c r="D88" s="14" t="s">
        <v>384</v>
      </c>
      <c r="E88" s="14" t="s">
        <v>449</v>
      </c>
      <c r="F88" s="14" t="s">
        <v>395</v>
      </c>
      <c r="G88" s="14" t="s">
        <v>393</v>
      </c>
      <c r="H88" s="14" t="s">
        <v>451</v>
      </c>
      <c r="I88" s="100"/>
      <c r="J88" s="14" t="s">
        <v>397</v>
      </c>
      <c r="K88" s="14" t="s">
        <v>388</v>
      </c>
      <c r="L88" s="106" t="s">
        <v>460</v>
      </c>
      <c r="M88" s="12" t="s">
        <v>392</v>
      </c>
    </row>
    <row r="89" spans="2:13">
      <c r="B89" s="13" t="s">
        <v>96</v>
      </c>
      <c r="C89" s="14" t="s">
        <v>394</v>
      </c>
      <c r="D89" s="14" t="s">
        <v>384</v>
      </c>
      <c r="E89" s="14" t="s">
        <v>449</v>
      </c>
      <c r="F89" s="14" t="s">
        <v>395</v>
      </c>
      <c r="G89" s="14" t="s">
        <v>393</v>
      </c>
      <c r="H89" s="14" t="s">
        <v>451</v>
      </c>
      <c r="I89" s="100"/>
      <c r="J89" s="14" t="s">
        <v>390</v>
      </c>
      <c r="K89" s="14" t="s">
        <v>386</v>
      </c>
      <c r="L89" s="12" t="s">
        <v>397</v>
      </c>
      <c r="M89" s="12" t="s">
        <v>398</v>
      </c>
    </row>
    <row r="90" spans="2:13">
      <c r="B90" s="13" t="s">
        <v>97</v>
      </c>
      <c r="C90" s="14" t="s">
        <v>394</v>
      </c>
      <c r="D90" s="14" t="s">
        <v>384</v>
      </c>
      <c r="E90" s="14" t="s">
        <v>449</v>
      </c>
      <c r="F90" s="14" t="s">
        <v>395</v>
      </c>
      <c r="G90" s="14" t="s">
        <v>393</v>
      </c>
      <c r="H90" s="14" t="s">
        <v>451</v>
      </c>
      <c r="I90" s="100"/>
      <c r="J90" s="14" t="s">
        <v>390</v>
      </c>
      <c r="K90" s="14" t="s">
        <v>386</v>
      </c>
      <c r="L90" s="12" t="s">
        <v>397</v>
      </c>
      <c r="M90" s="12" t="s">
        <v>398</v>
      </c>
    </row>
    <row r="91" spans="2:13">
      <c r="B91" s="13" t="s">
        <v>98</v>
      </c>
      <c r="C91" s="14" t="s">
        <v>394</v>
      </c>
      <c r="D91" s="14" t="s">
        <v>384</v>
      </c>
      <c r="E91" s="14" t="s">
        <v>449</v>
      </c>
      <c r="F91" s="14" t="s">
        <v>395</v>
      </c>
      <c r="G91" s="14" t="s">
        <v>393</v>
      </c>
      <c r="H91" s="14" t="s">
        <v>451</v>
      </c>
      <c r="I91" s="100"/>
      <c r="J91" s="14" t="s">
        <v>390</v>
      </c>
      <c r="K91" s="14" t="s">
        <v>386</v>
      </c>
      <c r="L91" s="12" t="s">
        <v>397</v>
      </c>
      <c r="M91" s="12" t="s">
        <v>398</v>
      </c>
    </row>
    <row r="92" spans="2:13">
      <c r="B92" s="13" t="s">
        <v>99</v>
      </c>
      <c r="C92" s="14" t="s">
        <v>394</v>
      </c>
      <c r="D92" s="14" t="s">
        <v>384</v>
      </c>
      <c r="E92" s="14" t="s">
        <v>449</v>
      </c>
      <c r="F92" s="14" t="s">
        <v>395</v>
      </c>
      <c r="G92" s="14" t="s">
        <v>393</v>
      </c>
      <c r="H92" s="14" t="s">
        <v>451</v>
      </c>
      <c r="I92" s="100"/>
      <c r="J92" s="14" t="s">
        <v>390</v>
      </c>
      <c r="K92" s="14" t="s">
        <v>386</v>
      </c>
      <c r="L92" s="12" t="s">
        <v>397</v>
      </c>
      <c r="M92" s="12" t="s">
        <v>398</v>
      </c>
    </row>
    <row r="93" spans="2:13">
      <c r="B93" s="13" t="s">
        <v>100</v>
      </c>
      <c r="C93" s="14" t="s">
        <v>394</v>
      </c>
      <c r="D93" s="14" t="s">
        <v>384</v>
      </c>
      <c r="E93" s="14" t="s">
        <v>449</v>
      </c>
      <c r="F93" s="14" t="s">
        <v>395</v>
      </c>
      <c r="G93" s="14" t="s">
        <v>393</v>
      </c>
      <c r="H93" s="14" t="s">
        <v>451</v>
      </c>
      <c r="I93" s="100"/>
      <c r="J93" s="14" t="s">
        <v>390</v>
      </c>
      <c r="K93" s="14" t="s">
        <v>386</v>
      </c>
      <c r="L93" s="12" t="s">
        <v>397</v>
      </c>
      <c r="M93" s="12" t="s">
        <v>398</v>
      </c>
    </row>
    <row r="94" spans="2:13">
      <c r="B94" s="13" t="s">
        <v>101</v>
      </c>
      <c r="C94" s="14" t="s">
        <v>394</v>
      </c>
      <c r="D94" s="14" t="s">
        <v>384</v>
      </c>
      <c r="E94" s="14" t="s">
        <v>449</v>
      </c>
      <c r="F94" s="14" t="s">
        <v>395</v>
      </c>
      <c r="G94" s="14" t="s">
        <v>393</v>
      </c>
      <c r="H94" s="14" t="s">
        <v>451</v>
      </c>
      <c r="I94" s="100"/>
      <c r="J94" s="14" t="s">
        <v>390</v>
      </c>
      <c r="K94" s="14" t="s">
        <v>386</v>
      </c>
      <c r="L94" s="12" t="s">
        <v>397</v>
      </c>
      <c r="M94" s="12" t="s">
        <v>398</v>
      </c>
    </row>
    <row r="95" spans="2:13">
      <c r="B95" s="13" t="s">
        <v>102</v>
      </c>
      <c r="C95" s="14" t="s">
        <v>394</v>
      </c>
      <c r="D95" s="14" t="s">
        <v>384</v>
      </c>
      <c r="E95" s="14" t="s">
        <v>449</v>
      </c>
      <c r="F95" s="14" t="s">
        <v>395</v>
      </c>
      <c r="G95" s="14" t="s">
        <v>393</v>
      </c>
      <c r="H95" s="14" t="s">
        <v>451</v>
      </c>
      <c r="I95" s="100"/>
      <c r="J95" s="14" t="s">
        <v>390</v>
      </c>
      <c r="K95" s="14" t="s">
        <v>386</v>
      </c>
      <c r="L95" s="12" t="s">
        <v>397</v>
      </c>
      <c r="M95" s="12" t="s">
        <v>398</v>
      </c>
    </row>
    <row r="96" spans="2:13">
      <c r="B96" s="13" t="s">
        <v>103</v>
      </c>
      <c r="C96" s="14" t="s">
        <v>394</v>
      </c>
      <c r="D96" s="14" t="s">
        <v>384</v>
      </c>
      <c r="E96" s="14" t="s">
        <v>449</v>
      </c>
      <c r="F96" s="14" t="s">
        <v>395</v>
      </c>
      <c r="G96" s="14" t="s">
        <v>393</v>
      </c>
      <c r="H96" s="14" t="s">
        <v>451</v>
      </c>
      <c r="I96" s="100"/>
      <c r="J96" s="14" t="s">
        <v>390</v>
      </c>
      <c r="K96" s="14" t="s">
        <v>386</v>
      </c>
      <c r="L96" s="12" t="s">
        <v>397</v>
      </c>
      <c r="M96" s="12" t="s">
        <v>398</v>
      </c>
    </row>
    <row r="97" spans="2:13">
      <c r="B97" s="13" t="s">
        <v>104</v>
      </c>
      <c r="C97" s="14" t="s">
        <v>394</v>
      </c>
      <c r="D97" s="14" t="s">
        <v>384</v>
      </c>
      <c r="E97" s="14" t="s">
        <v>449</v>
      </c>
      <c r="F97" s="14" t="s">
        <v>395</v>
      </c>
      <c r="G97" s="14" t="s">
        <v>393</v>
      </c>
      <c r="H97" s="14" t="s">
        <v>451</v>
      </c>
      <c r="I97" s="100"/>
      <c r="J97" s="14" t="s">
        <v>391</v>
      </c>
      <c r="K97" s="14" t="s">
        <v>386</v>
      </c>
      <c r="L97" s="12" t="s">
        <v>387</v>
      </c>
      <c r="M97" s="12" t="s">
        <v>390</v>
      </c>
    </row>
    <row r="98" spans="2:13">
      <c r="B98" s="13" t="s">
        <v>105</v>
      </c>
      <c r="C98" s="14" t="s">
        <v>394</v>
      </c>
      <c r="D98" s="14" t="s">
        <v>384</v>
      </c>
      <c r="E98" s="14" t="s">
        <v>449</v>
      </c>
      <c r="F98" s="14" t="s">
        <v>395</v>
      </c>
      <c r="G98" s="14" t="s">
        <v>393</v>
      </c>
      <c r="H98" s="14" t="s">
        <v>451</v>
      </c>
      <c r="I98" s="100"/>
      <c r="J98" s="14" t="s">
        <v>386</v>
      </c>
      <c r="K98" s="14" t="s">
        <v>387</v>
      </c>
      <c r="L98" s="12" t="s">
        <v>388</v>
      </c>
      <c r="M98" s="12" t="s">
        <v>391</v>
      </c>
    </row>
    <row r="99" spans="2:13">
      <c r="B99" s="13" t="s">
        <v>106</v>
      </c>
      <c r="C99" s="14" t="s">
        <v>394</v>
      </c>
      <c r="D99" s="14" t="s">
        <v>384</v>
      </c>
      <c r="E99" s="14" t="s">
        <v>449</v>
      </c>
      <c r="F99" s="14" t="s">
        <v>395</v>
      </c>
      <c r="G99" s="14" t="s">
        <v>393</v>
      </c>
      <c r="H99" s="14" t="s">
        <v>451</v>
      </c>
      <c r="I99" s="100"/>
      <c r="J99" s="14" t="s">
        <v>398</v>
      </c>
      <c r="K99" s="14" t="s">
        <v>397</v>
      </c>
      <c r="L99" s="106" t="s">
        <v>460</v>
      </c>
      <c r="M99" s="12" t="s">
        <v>392</v>
      </c>
    </row>
    <row r="100" spans="2:13">
      <c r="B100" s="13" t="s">
        <v>107</v>
      </c>
      <c r="C100" s="14" t="s">
        <v>391</v>
      </c>
      <c r="D100" s="14" t="s">
        <v>398</v>
      </c>
      <c r="E100" s="14" t="s">
        <v>448</v>
      </c>
      <c r="F100" s="14" t="s">
        <v>392</v>
      </c>
      <c r="G100" s="14" t="s">
        <v>390</v>
      </c>
      <c r="H100" s="14" t="s">
        <v>450</v>
      </c>
      <c r="I100" s="100"/>
      <c r="J100" s="14" t="s">
        <v>383</v>
      </c>
      <c r="K100" s="14" t="s">
        <v>381</v>
      </c>
      <c r="L100" s="12" t="s">
        <v>396</v>
      </c>
      <c r="M100" s="12" t="s">
        <v>394</v>
      </c>
    </row>
    <row r="101" spans="2:13">
      <c r="B101" s="13" t="s">
        <v>108</v>
      </c>
      <c r="C101" s="14" t="s">
        <v>394</v>
      </c>
      <c r="D101" s="14" t="s">
        <v>384</v>
      </c>
      <c r="E101" s="14" t="s">
        <v>449</v>
      </c>
      <c r="F101" s="14" t="s">
        <v>395</v>
      </c>
      <c r="G101" s="14" t="s">
        <v>393</v>
      </c>
      <c r="H101" s="14" t="s">
        <v>451</v>
      </c>
      <c r="I101" s="100"/>
      <c r="J101" s="14" t="s">
        <v>398</v>
      </c>
      <c r="K101" s="14" t="s">
        <v>397</v>
      </c>
      <c r="L101" s="106" t="s">
        <v>460</v>
      </c>
      <c r="M101" s="12" t="s">
        <v>392</v>
      </c>
    </row>
    <row r="102" spans="2:13">
      <c r="B102" s="13" t="s">
        <v>109</v>
      </c>
      <c r="C102" s="14" t="s">
        <v>391</v>
      </c>
      <c r="D102" s="14" t="s">
        <v>398</v>
      </c>
      <c r="E102" s="14" t="s">
        <v>448</v>
      </c>
      <c r="F102" s="14" t="s">
        <v>392</v>
      </c>
      <c r="G102" s="14" t="s">
        <v>390</v>
      </c>
      <c r="H102" s="14" t="s">
        <v>450</v>
      </c>
      <c r="I102" s="100"/>
      <c r="J102" s="14" t="s">
        <v>384</v>
      </c>
      <c r="K102" s="14" t="s">
        <v>395</v>
      </c>
      <c r="L102" s="12" t="s">
        <v>396</v>
      </c>
      <c r="M102" s="12" t="s">
        <v>394</v>
      </c>
    </row>
    <row r="103" spans="2:13">
      <c r="B103" s="13" t="s">
        <v>110</v>
      </c>
      <c r="C103" s="14" t="s">
        <v>391</v>
      </c>
      <c r="D103" s="14" t="s">
        <v>398</v>
      </c>
      <c r="E103" s="14" t="s">
        <v>448</v>
      </c>
      <c r="F103" s="14" t="s">
        <v>392</v>
      </c>
      <c r="G103" s="14" t="s">
        <v>390</v>
      </c>
      <c r="H103" s="14" t="s">
        <v>450</v>
      </c>
      <c r="I103" s="100"/>
      <c r="J103" s="14" t="s">
        <v>379</v>
      </c>
      <c r="K103" s="14" t="s">
        <v>381</v>
      </c>
      <c r="L103" s="12" t="s">
        <v>383</v>
      </c>
      <c r="M103" s="12" t="s">
        <v>393</v>
      </c>
    </row>
    <row r="104" spans="2:13">
      <c r="B104" s="13" t="s">
        <v>111</v>
      </c>
      <c r="C104" s="14" t="s">
        <v>391</v>
      </c>
      <c r="D104" s="14" t="s">
        <v>398</v>
      </c>
      <c r="E104" s="14" t="s">
        <v>448</v>
      </c>
      <c r="F104" s="14" t="s">
        <v>392</v>
      </c>
      <c r="G104" s="14" t="s">
        <v>390</v>
      </c>
      <c r="H104" s="14" t="s">
        <v>450</v>
      </c>
      <c r="I104" s="100"/>
      <c r="J104" s="14" t="s">
        <v>394</v>
      </c>
      <c r="K104" s="14" t="s">
        <v>381</v>
      </c>
      <c r="L104" s="12" t="s">
        <v>383</v>
      </c>
      <c r="M104" s="12" t="s">
        <v>393</v>
      </c>
    </row>
    <row r="105" spans="2:13">
      <c r="B105" s="13" t="s">
        <v>112</v>
      </c>
      <c r="C105" s="14" t="s">
        <v>391</v>
      </c>
      <c r="D105" s="14" t="s">
        <v>398</v>
      </c>
      <c r="E105" s="14" t="s">
        <v>448</v>
      </c>
      <c r="F105" s="14" t="s">
        <v>392</v>
      </c>
      <c r="G105" s="14" t="s">
        <v>390</v>
      </c>
      <c r="H105" s="14" t="s">
        <v>450</v>
      </c>
      <c r="I105" s="100"/>
      <c r="J105" s="14" t="s">
        <v>396</v>
      </c>
      <c r="K105" s="14" t="s">
        <v>382</v>
      </c>
      <c r="L105" s="12" t="s">
        <v>379</v>
      </c>
      <c r="M105" s="12" t="s">
        <v>384</v>
      </c>
    </row>
    <row r="106" spans="2:13">
      <c r="B106" s="13" t="s">
        <v>113</v>
      </c>
      <c r="C106" s="14" t="s">
        <v>394</v>
      </c>
      <c r="D106" s="14" t="s">
        <v>384</v>
      </c>
      <c r="E106" s="14" t="s">
        <v>449</v>
      </c>
      <c r="F106" s="14" t="s">
        <v>395</v>
      </c>
      <c r="G106" s="14" t="s">
        <v>393</v>
      </c>
      <c r="H106" s="14" t="s">
        <v>451</v>
      </c>
      <c r="I106" s="100"/>
      <c r="J106" s="14" t="s">
        <v>390</v>
      </c>
      <c r="K106" s="14" t="s">
        <v>386</v>
      </c>
      <c r="L106" s="12" t="s">
        <v>397</v>
      </c>
      <c r="M106" s="12" t="s">
        <v>398</v>
      </c>
    </row>
    <row r="107" spans="2:13">
      <c r="B107" s="13" t="s">
        <v>114</v>
      </c>
      <c r="C107" s="14" t="s">
        <v>394</v>
      </c>
      <c r="D107" s="14" t="s">
        <v>384</v>
      </c>
      <c r="E107" s="14" t="s">
        <v>449</v>
      </c>
      <c r="F107" s="14" t="s">
        <v>395</v>
      </c>
      <c r="G107" s="14" t="s">
        <v>393</v>
      </c>
      <c r="H107" s="14" t="s">
        <v>451</v>
      </c>
      <c r="I107" s="100"/>
      <c r="J107" s="14" t="s">
        <v>390</v>
      </c>
      <c r="K107" s="14" t="s">
        <v>386</v>
      </c>
      <c r="L107" s="12" t="s">
        <v>397</v>
      </c>
      <c r="M107" s="12" t="s">
        <v>398</v>
      </c>
    </row>
    <row r="108" spans="2:13">
      <c r="B108" s="13" t="s">
        <v>115</v>
      </c>
      <c r="C108" s="14" t="s">
        <v>394</v>
      </c>
      <c r="D108" s="14" t="s">
        <v>384</v>
      </c>
      <c r="E108" s="14" t="s">
        <v>449</v>
      </c>
      <c r="F108" s="14" t="s">
        <v>395</v>
      </c>
      <c r="G108" s="14" t="s">
        <v>393</v>
      </c>
      <c r="H108" s="14" t="s">
        <v>451</v>
      </c>
      <c r="I108" s="100"/>
      <c r="J108" s="14" t="s">
        <v>392</v>
      </c>
      <c r="K108" s="14" t="s">
        <v>382</v>
      </c>
      <c r="L108" s="12" t="s">
        <v>387</v>
      </c>
      <c r="M108" s="12" t="s">
        <v>390</v>
      </c>
    </row>
    <row r="109" spans="2:13">
      <c r="B109" s="13" t="s">
        <v>116</v>
      </c>
      <c r="C109" s="14" t="s">
        <v>394</v>
      </c>
      <c r="D109" s="14" t="s">
        <v>384</v>
      </c>
      <c r="E109" s="14" t="s">
        <v>449</v>
      </c>
      <c r="F109" s="14" t="s">
        <v>395</v>
      </c>
      <c r="G109" s="14" t="s">
        <v>393</v>
      </c>
      <c r="H109" s="14" t="s">
        <v>451</v>
      </c>
      <c r="I109" s="100"/>
      <c r="J109" s="14" t="s">
        <v>387</v>
      </c>
      <c r="K109" s="14" t="s">
        <v>386</v>
      </c>
      <c r="L109" s="12" t="s">
        <v>397</v>
      </c>
      <c r="M109" s="12" t="s">
        <v>398</v>
      </c>
    </row>
    <row r="110" spans="2:13">
      <c r="B110" s="13" t="s">
        <v>117</v>
      </c>
      <c r="C110" s="14" t="s">
        <v>394</v>
      </c>
      <c r="D110" s="14" t="s">
        <v>384</v>
      </c>
      <c r="E110" s="14" t="s">
        <v>449</v>
      </c>
      <c r="F110" s="14" t="s">
        <v>395</v>
      </c>
      <c r="G110" s="14" t="s">
        <v>393</v>
      </c>
      <c r="H110" s="14" t="s">
        <v>451</v>
      </c>
      <c r="I110" s="100"/>
      <c r="J110" s="14" t="s">
        <v>387</v>
      </c>
      <c r="K110" s="14" t="s">
        <v>386</v>
      </c>
      <c r="L110" s="12" t="s">
        <v>397</v>
      </c>
      <c r="M110" s="12" t="s">
        <v>398</v>
      </c>
    </row>
    <row r="111" spans="2:13">
      <c r="B111" s="13" t="s">
        <v>118</v>
      </c>
      <c r="C111" s="14" t="s">
        <v>394</v>
      </c>
      <c r="D111" s="14" t="s">
        <v>384</v>
      </c>
      <c r="E111" s="14" t="s">
        <v>449</v>
      </c>
      <c r="F111" s="14" t="s">
        <v>395</v>
      </c>
      <c r="G111" s="14" t="s">
        <v>393</v>
      </c>
      <c r="H111" s="14" t="s">
        <v>451</v>
      </c>
      <c r="I111" s="100"/>
      <c r="J111" s="14" t="s">
        <v>387</v>
      </c>
      <c r="K111" s="14" t="s">
        <v>386</v>
      </c>
      <c r="L111" s="12" t="s">
        <v>397</v>
      </c>
      <c r="M111" s="12" t="s">
        <v>398</v>
      </c>
    </row>
    <row r="112" spans="2:13">
      <c r="B112" s="13" t="s">
        <v>119</v>
      </c>
      <c r="C112" s="14" t="s">
        <v>394</v>
      </c>
      <c r="D112" s="14" t="s">
        <v>384</v>
      </c>
      <c r="E112" s="14" t="s">
        <v>449</v>
      </c>
      <c r="F112" s="14" t="s">
        <v>395</v>
      </c>
      <c r="G112" s="14" t="s">
        <v>393</v>
      </c>
      <c r="H112" s="14" t="s">
        <v>451</v>
      </c>
      <c r="I112" s="100"/>
      <c r="J112" s="14" t="s">
        <v>387</v>
      </c>
      <c r="K112" s="14" t="s">
        <v>386</v>
      </c>
      <c r="L112" s="12" t="s">
        <v>397</v>
      </c>
      <c r="M112" s="12" t="s">
        <v>398</v>
      </c>
    </row>
    <row r="113" spans="2:13">
      <c r="B113" s="13" t="s">
        <v>120</v>
      </c>
      <c r="C113" s="14" t="s">
        <v>394</v>
      </c>
      <c r="D113" s="14" t="s">
        <v>384</v>
      </c>
      <c r="E113" s="14" t="s">
        <v>449</v>
      </c>
      <c r="F113" s="14" t="s">
        <v>395</v>
      </c>
      <c r="G113" s="14" t="s">
        <v>393</v>
      </c>
      <c r="H113" s="14" t="s">
        <v>451</v>
      </c>
      <c r="I113" s="100"/>
      <c r="J113" s="14" t="s">
        <v>387</v>
      </c>
      <c r="K113" s="14" t="s">
        <v>386</v>
      </c>
      <c r="L113" s="12" t="s">
        <v>397</v>
      </c>
      <c r="M113" s="12" t="s">
        <v>398</v>
      </c>
    </row>
    <row r="114" spans="2:13">
      <c r="B114" s="13" t="s">
        <v>121</v>
      </c>
      <c r="C114" s="14" t="s">
        <v>394</v>
      </c>
      <c r="D114" s="14" t="s">
        <v>384</v>
      </c>
      <c r="E114" s="14" t="s">
        <v>449</v>
      </c>
      <c r="F114" s="14" t="s">
        <v>395</v>
      </c>
      <c r="G114" s="14" t="s">
        <v>393</v>
      </c>
      <c r="H114" s="14" t="s">
        <v>451</v>
      </c>
      <c r="I114" s="100"/>
      <c r="J114" s="14" t="s">
        <v>382</v>
      </c>
      <c r="K114" s="14" t="s">
        <v>398</v>
      </c>
      <c r="L114" s="106" t="s">
        <v>460</v>
      </c>
      <c r="M114" s="12" t="s">
        <v>392</v>
      </c>
    </row>
    <row r="115" spans="2:13">
      <c r="B115" s="13" t="s">
        <v>122</v>
      </c>
      <c r="C115" s="14" t="s">
        <v>394</v>
      </c>
      <c r="D115" s="14" t="s">
        <v>384</v>
      </c>
      <c r="E115" s="14" t="s">
        <v>449</v>
      </c>
      <c r="F115" s="14" t="s">
        <v>395</v>
      </c>
      <c r="G115" s="14" t="s">
        <v>393</v>
      </c>
      <c r="H115" s="14" t="s">
        <v>451</v>
      </c>
      <c r="I115" s="100"/>
      <c r="J115" s="14" t="s">
        <v>382</v>
      </c>
      <c r="K115" s="14" t="s">
        <v>398</v>
      </c>
      <c r="L115" s="106" t="s">
        <v>460</v>
      </c>
      <c r="M115" s="12" t="s">
        <v>392</v>
      </c>
    </row>
    <row r="116" spans="2:13">
      <c r="B116" s="13" t="s">
        <v>123</v>
      </c>
      <c r="C116" s="14" t="s">
        <v>394</v>
      </c>
      <c r="D116" s="14" t="s">
        <v>384</v>
      </c>
      <c r="E116" s="14" t="s">
        <v>449</v>
      </c>
      <c r="F116" s="14" t="s">
        <v>395</v>
      </c>
      <c r="G116" s="14" t="s">
        <v>393</v>
      </c>
      <c r="H116" s="14" t="s">
        <v>451</v>
      </c>
      <c r="I116" s="100"/>
      <c r="J116" s="14" t="s">
        <v>382</v>
      </c>
      <c r="K116" s="14" t="s">
        <v>398</v>
      </c>
      <c r="L116" s="106" t="s">
        <v>460</v>
      </c>
      <c r="M116" s="12" t="s">
        <v>392</v>
      </c>
    </row>
    <row r="117" spans="2:13">
      <c r="B117" s="13" t="s">
        <v>124</v>
      </c>
      <c r="C117" s="14" t="s">
        <v>394</v>
      </c>
      <c r="D117" s="14" t="s">
        <v>384</v>
      </c>
      <c r="E117" s="14" t="s">
        <v>449</v>
      </c>
      <c r="F117" s="14" t="s">
        <v>395</v>
      </c>
      <c r="G117" s="14" t="s">
        <v>393</v>
      </c>
      <c r="H117" s="14" t="s">
        <v>451</v>
      </c>
      <c r="I117" s="100"/>
      <c r="J117" s="14" t="s">
        <v>390</v>
      </c>
      <c r="K117" s="14" t="s">
        <v>386</v>
      </c>
      <c r="L117" s="12" t="s">
        <v>397</v>
      </c>
      <c r="M117" s="12" t="s">
        <v>398</v>
      </c>
    </row>
    <row r="118" spans="2:13">
      <c r="B118" s="13" t="s">
        <v>125</v>
      </c>
      <c r="C118" s="14" t="s">
        <v>391</v>
      </c>
      <c r="D118" s="14" t="s">
        <v>398</v>
      </c>
      <c r="E118" s="14" t="s">
        <v>448</v>
      </c>
      <c r="F118" s="14" t="s">
        <v>392</v>
      </c>
      <c r="G118" s="14" t="s">
        <v>390</v>
      </c>
      <c r="H118" s="14" t="s">
        <v>450</v>
      </c>
      <c r="I118" s="100"/>
      <c r="J118" s="14" t="s">
        <v>383</v>
      </c>
      <c r="K118" s="14" t="s">
        <v>381</v>
      </c>
      <c r="L118" s="12" t="s">
        <v>396</v>
      </c>
      <c r="M118" s="12" t="s">
        <v>394</v>
      </c>
    </row>
    <row r="119" spans="2:13">
      <c r="B119" s="13" t="s">
        <v>126</v>
      </c>
      <c r="C119" s="14" t="s">
        <v>394</v>
      </c>
      <c r="D119" s="14" t="s">
        <v>384</v>
      </c>
      <c r="E119" s="14" t="s">
        <v>449</v>
      </c>
      <c r="F119" s="14" t="s">
        <v>395</v>
      </c>
      <c r="G119" s="14" t="s">
        <v>393</v>
      </c>
      <c r="H119" s="14" t="s">
        <v>451</v>
      </c>
      <c r="I119" s="100"/>
      <c r="J119" s="14" t="s">
        <v>385</v>
      </c>
      <c r="K119" s="14" t="s">
        <v>387</v>
      </c>
      <c r="L119" s="12" t="s">
        <v>388</v>
      </c>
      <c r="M119" s="12" t="s">
        <v>391</v>
      </c>
    </row>
    <row r="120" spans="2:13">
      <c r="B120" s="13" t="s">
        <v>127</v>
      </c>
      <c r="C120" s="14" t="s">
        <v>394</v>
      </c>
      <c r="D120" s="14" t="s">
        <v>384</v>
      </c>
      <c r="E120" s="14" t="s">
        <v>449</v>
      </c>
      <c r="F120" s="14" t="s">
        <v>395</v>
      </c>
      <c r="G120" s="14" t="s">
        <v>393</v>
      </c>
      <c r="H120" s="14" t="s">
        <v>451</v>
      </c>
      <c r="I120" s="100"/>
      <c r="J120" s="14" t="s">
        <v>385</v>
      </c>
      <c r="K120" s="14" t="s">
        <v>387</v>
      </c>
      <c r="L120" s="12" t="s">
        <v>388</v>
      </c>
      <c r="M120" s="12" t="s">
        <v>391</v>
      </c>
    </row>
    <row r="121" spans="2:13">
      <c r="B121" s="13" t="s">
        <v>128</v>
      </c>
      <c r="C121" s="14" t="s">
        <v>394</v>
      </c>
      <c r="D121" s="14" t="s">
        <v>384</v>
      </c>
      <c r="E121" s="14" t="s">
        <v>449</v>
      </c>
      <c r="F121" s="14" t="s">
        <v>395</v>
      </c>
      <c r="G121" s="14" t="s">
        <v>393</v>
      </c>
      <c r="H121" s="14" t="s">
        <v>451</v>
      </c>
      <c r="I121" s="100"/>
      <c r="J121" s="14" t="s">
        <v>385</v>
      </c>
      <c r="K121" s="14" t="s">
        <v>387</v>
      </c>
      <c r="L121" s="12" t="s">
        <v>388</v>
      </c>
      <c r="M121" s="12" t="s">
        <v>391</v>
      </c>
    </row>
    <row r="122" spans="2:13">
      <c r="B122" s="13" t="s">
        <v>129</v>
      </c>
      <c r="C122" s="14" t="s">
        <v>394</v>
      </c>
      <c r="D122" s="14" t="s">
        <v>384</v>
      </c>
      <c r="E122" s="14" t="s">
        <v>449</v>
      </c>
      <c r="F122" s="14" t="s">
        <v>395</v>
      </c>
      <c r="G122" s="14" t="s">
        <v>393</v>
      </c>
      <c r="H122" s="14" t="s">
        <v>451</v>
      </c>
      <c r="I122" s="100"/>
      <c r="J122" s="14" t="s">
        <v>385</v>
      </c>
      <c r="K122" s="14" t="s">
        <v>387</v>
      </c>
      <c r="L122" s="12" t="s">
        <v>388</v>
      </c>
      <c r="M122" s="12" t="s">
        <v>391</v>
      </c>
    </row>
    <row r="123" spans="2:13">
      <c r="B123" s="13" t="s">
        <v>130</v>
      </c>
      <c r="C123" s="14" t="s">
        <v>394</v>
      </c>
      <c r="D123" s="14" t="s">
        <v>384</v>
      </c>
      <c r="E123" s="14" t="s">
        <v>449</v>
      </c>
      <c r="F123" s="14" t="s">
        <v>395</v>
      </c>
      <c r="G123" s="14" t="s">
        <v>393</v>
      </c>
      <c r="H123" s="14" t="s">
        <v>451</v>
      </c>
      <c r="I123" s="100"/>
      <c r="J123" s="14" t="s">
        <v>385</v>
      </c>
      <c r="K123" s="14" t="s">
        <v>387</v>
      </c>
      <c r="L123" s="12" t="s">
        <v>388</v>
      </c>
      <c r="M123" s="12" t="s">
        <v>391</v>
      </c>
    </row>
    <row r="124" spans="2:13">
      <c r="B124" s="13" t="s">
        <v>131</v>
      </c>
      <c r="C124" s="14" t="s">
        <v>394</v>
      </c>
      <c r="D124" s="14" t="s">
        <v>384</v>
      </c>
      <c r="E124" s="14" t="s">
        <v>449</v>
      </c>
      <c r="F124" s="14" t="s">
        <v>395</v>
      </c>
      <c r="G124" s="14" t="s">
        <v>393</v>
      </c>
      <c r="H124" s="14" t="s">
        <v>451</v>
      </c>
      <c r="I124" s="100"/>
      <c r="J124" s="14" t="s">
        <v>385</v>
      </c>
      <c r="K124" s="14" t="s">
        <v>387</v>
      </c>
      <c r="L124" s="12" t="s">
        <v>388</v>
      </c>
      <c r="M124" s="12" t="s">
        <v>391</v>
      </c>
    </row>
    <row r="125" spans="2:13">
      <c r="B125" s="13" t="s">
        <v>132</v>
      </c>
      <c r="C125" s="14" t="s">
        <v>394</v>
      </c>
      <c r="D125" s="14" t="s">
        <v>384</v>
      </c>
      <c r="E125" s="14" t="s">
        <v>449</v>
      </c>
      <c r="F125" s="14" t="s">
        <v>395</v>
      </c>
      <c r="G125" s="14" t="s">
        <v>393</v>
      </c>
      <c r="H125" s="14" t="s">
        <v>451</v>
      </c>
      <c r="I125" s="100"/>
      <c r="J125" s="14" t="s">
        <v>385</v>
      </c>
      <c r="K125" s="14" t="s">
        <v>387</v>
      </c>
      <c r="L125" s="12" t="s">
        <v>388</v>
      </c>
      <c r="M125" s="12" t="s">
        <v>391</v>
      </c>
    </row>
    <row r="126" spans="2:13">
      <c r="B126" s="13" t="s">
        <v>133</v>
      </c>
      <c r="C126" s="14" t="s">
        <v>394</v>
      </c>
      <c r="D126" s="14" t="s">
        <v>384</v>
      </c>
      <c r="E126" s="14" t="s">
        <v>449</v>
      </c>
      <c r="F126" s="14" t="s">
        <v>395</v>
      </c>
      <c r="G126" s="14" t="s">
        <v>393</v>
      </c>
      <c r="H126" s="14" t="s">
        <v>451</v>
      </c>
      <c r="I126" s="100"/>
      <c r="J126" s="14" t="s">
        <v>385</v>
      </c>
      <c r="K126" s="14" t="s">
        <v>387</v>
      </c>
      <c r="L126" s="12" t="s">
        <v>388</v>
      </c>
      <c r="M126" s="12" t="s">
        <v>391</v>
      </c>
    </row>
    <row r="127" spans="2:13">
      <c r="B127" s="13" t="s">
        <v>134</v>
      </c>
      <c r="C127" s="14" t="s">
        <v>391</v>
      </c>
      <c r="D127" s="14" t="s">
        <v>398</v>
      </c>
      <c r="E127" s="14" t="s">
        <v>448</v>
      </c>
      <c r="F127" s="14" t="s">
        <v>392</v>
      </c>
      <c r="G127" s="14" t="s">
        <v>390</v>
      </c>
      <c r="H127" s="14" t="s">
        <v>450</v>
      </c>
      <c r="I127" s="100"/>
      <c r="J127" s="14" t="s">
        <v>379</v>
      </c>
      <c r="K127" s="105" t="s">
        <v>461</v>
      </c>
      <c r="L127" s="12" t="s">
        <v>382</v>
      </c>
      <c r="M127" s="12" t="s">
        <v>386</v>
      </c>
    </row>
    <row r="128" spans="2:13">
      <c r="B128" s="13" t="s">
        <v>135</v>
      </c>
      <c r="C128" s="14" t="s">
        <v>394</v>
      </c>
      <c r="D128" s="14" t="s">
        <v>384</v>
      </c>
      <c r="E128" s="14" t="s">
        <v>449</v>
      </c>
      <c r="F128" s="14" t="s">
        <v>395</v>
      </c>
      <c r="G128" s="14" t="s">
        <v>393</v>
      </c>
      <c r="H128" s="14" t="s">
        <v>451</v>
      </c>
      <c r="I128" s="100"/>
      <c r="J128" s="14" t="s">
        <v>382</v>
      </c>
      <c r="K128" s="14" t="s">
        <v>385</v>
      </c>
      <c r="L128" s="106" t="s">
        <v>460</v>
      </c>
      <c r="M128" s="12" t="s">
        <v>392</v>
      </c>
    </row>
    <row r="129" spans="2:13">
      <c r="B129" s="13" t="s">
        <v>136</v>
      </c>
      <c r="C129" s="14" t="s">
        <v>394</v>
      </c>
      <c r="D129" s="14" t="s">
        <v>384</v>
      </c>
      <c r="E129" s="14" t="s">
        <v>449</v>
      </c>
      <c r="F129" s="14" t="s">
        <v>395</v>
      </c>
      <c r="G129" s="14" t="s">
        <v>393</v>
      </c>
      <c r="H129" s="14" t="s">
        <v>451</v>
      </c>
      <c r="I129" s="100"/>
      <c r="J129" s="14" t="s">
        <v>382</v>
      </c>
      <c r="K129" s="14" t="s">
        <v>385</v>
      </c>
      <c r="L129" s="106" t="s">
        <v>460</v>
      </c>
      <c r="M129" s="12" t="s">
        <v>392</v>
      </c>
    </row>
    <row r="130" spans="2:13">
      <c r="B130" s="13" t="s">
        <v>137</v>
      </c>
      <c r="C130" s="14" t="s">
        <v>394</v>
      </c>
      <c r="D130" s="14" t="s">
        <v>384</v>
      </c>
      <c r="E130" s="14" t="s">
        <v>449</v>
      </c>
      <c r="F130" s="14" t="s">
        <v>395</v>
      </c>
      <c r="G130" s="14" t="s">
        <v>393</v>
      </c>
      <c r="H130" s="14" t="s">
        <v>451</v>
      </c>
      <c r="I130" s="100"/>
      <c r="J130" s="14" t="s">
        <v>382</v>
      </c>
      <c r="K130" s="14" t="s">
        <v>385</v>
      </c>
      <c r="L130" s="106" t="s">
        <v>460</v>
      </c>
      <c r="M130" s="12" t="s">
        <v>392</v>
      </c>
    </row>
    <row r="131" spans="2:13">
      <c r="B131" s="13" t="s">
        <v>138</v>
      </c>
      <c r="C131" s="14" t="s">
        <v>394</v>
      </c>
      <c r="D131" s="14" t="s">
        <v>384</v>
      </c>
      <c r="E131" s="14" t="s">
        <v>449</v>
      </c>
      <c r="F131" s="14" t="s">
        <v>395</v>
      </c>
      <c r="G131" s="14" t="s">
        <v>393</v>
      </c>
      <c r="H131" s="14" t="s">
        <v>451</v>
      </c>
      <c r="I131" s="100"/>
      <c r="J131" s="14" t="s">
        <v>382</v>
      </c>
      <c r="K131" s="14" t="s">
        <v>385</v>
      </c>
      <c r="L131" s="106" t="s">
        <v>460</v>
      </c>
      <c r="M131" s="12" t="s">
        <v>392</v>
      </c>
    </row>
    <row r="132" spans="2:13">
      <c r="B132" s="13" t="s">
        <v>139</v>
      </c>
      <c r="C132" s="14" t="s">
        <v>391</v>
      </c>
      <c r="D132" s="14" t="s">
        <v>398</v>
      </c>
      <c r="E132" s="14" t="s">
        <v>448</v>
      </c>
      <c r="F132" s="14" t="s">
        <v>392</v>
      </c>
      <c r="G132" s="14" t="s">
        <v>390</v>
      </c>
      <c r="H132" s="14" t="s">
        <v>450</v>
      </c>
      <c r="I132" s="100"/>
      <c r="J132" s="14" t="s">
        <v>383</v>
      </c>
      <c r="K132" s="14" t="s">
        <v>381</v>
      </c>
      <c r="L132" s="12" t="s">
        <v>396</v>
      </c>
      <c r="M132" s="12" t="s">
        <v>394</v>
      </c>
    </row>
    <row r="133" spans="2:13">
      <c r="B133" s="13" t="s">
        <v>140</v>
      </c>
      <c r="C133" s="14" t="s">
        <v>391</v>
      </c>
      <c r="D133" s="14" t="s">
        <v>398</v>
      </c>
      <c r="E133" s="14" t="s">
        <v>448</v>
      </c>
      <c r="F133" s="14" t="s">
        <v>392</v>
      </c>
      <c r="G133" s="14" t="s">
        <v>390</v>
      </c>
      <c r="H133" s="14" t="s">
        <v>450</v>
      </c>
      <c r="I133" s="100"/>
      <c r="J133" s="14" t="s">
        <v>379</v>
      </c>
      <c r="K133" s="14" t="s">
        <v>381</v>
      </c>
      <c r="L133" s="12" t="s">
        <v>382</v>
      </c>
      <c r="M133" s="12" t="s">
        <v>386</v>
      </c>
    </row>
    <row r="134" spans="2:13">
      <c r="B134" s="13" t="s">
        <v>141</v>
      </c>
      <c r="C134" s="14" t="s">
        <v>391</v>
      </c>
      <c r="D134" s="14" t="s">
        <v>398</v>
      </c>
      <c r="E134" s="14" t="s">
        <v>448</v>
      </c>
      <c r="F134" s="14" t="s">
        <v>392</v>
      </c>
      <c r="G134" s="14" t="s">
        <v>390</v>
      </c>
      <c r="H134" s="14" t="s">
        <v>450</v>
      </c>
      <c r="I134" s="100"/>
      <c r="J134" s="14" t="s">
        <v>379</v>
      </c>
      <c r="K134" s="14" t="s">
        <v>381</v>
      </c>
      <c r="L134" s="12" t="s">
        <v>382</v>
      </c>
      <c r="M134" s="12" t="s">
        <v>386</v>
      </c>
    </row>
    <row r="135" spans="2:13">
      <c r="B135" s="13" t="s">
        <v>142</v>
      </c>
      <c r="C135" s="14" t="s">
        <v>391</v>
      </c>
      <c r="D135" s="14" t="s">
        <v>398</v>
      </c>
      <c r="E135" s="14" t="s">
        <v>448</v>
      </c>
      <c r="F135" s="14" t="s">
        <v>392</v>
      </c>
      <c r="G135" s="14" t="s">
        <v>390</v>
      </c>
      <c r="H135" s="14" t="s">
        <v>450</v>
      </c>
      <c r="I135" s="100"/>
      <c r="J135" s="14" t="s">
        <v>384</v>
      </c>
      <c r="K135" s="14" t="s">
        <v>379</v>
      </c>
      <c r="L135" s="106" t="s">
        <v>461</v>
      </c>
      <c r="M135" s="12" t="s">
        <v>395</v>
      </c>
    </row>
    <row r="136" spans="2:13">
      <c r="B136" s="13" t="s">
        <v>143</v>
      </c>
      <c r="C136" s="14" t="s">
        <v>394</v>
      </c>
      <c r="D136" s="14" t="s">
        <v>384</v>
      </c>
      <c r="E136" s="14" t="s">
        <v>449</v>
      </c>
      <c r="F136" s="14" t="s">
        <v>395</v>
      </c>
      <c r="G136" s="14" t="s">
        <v>393</v>
      </c>
      <c r="H136" s="14" t="s">
        <v>451</v>
      </c>
      <c r="I136" s="100"/>
      <c r="J136" s="14" t="s">
        <v>385</v>
      </c>
      <c r="K136" s="14" t="s">
        <v>387</v>
      </c>
      <c r="L136" s="12" t="s">
        <v>388</v>
      </c>
      <c r="M136" s="12" t="s">
        <v>391</v>
      </c>
    </row>
    <row r="137" spans="2:13">
      <c r="B137" s="13" t="s">
        <v>144</v>
      </c>
      <c r="C137" s="14" t="s">
        <v>394</v>
      </c>
      <c r="D137" s="14" t="s">
        <v>384</v>
      </c>
      <c r="E137" s="14" t="s">
        <v>449</v>
      </c>
      <c r="F137" s="14" t="s">
        <v>395</v>
      </c>
      <c r="G137" s="14" t="s">
        <v>393</v>
      </c>
      <c r="H137" s="14" t="s">
        <v>451</v>
      </c>
      <c r="I137" s="100"/>
      <c r="J137" s="14" t="s">
        <v>385</v>
      </c>
      <c r="K137" s="14" t="s">
        <v>387</v>
      </c>
      <c r="L137" s="12" t="s">
        <v>388</v>
      </c>
      <c r="M137" s="12" t="s">
        <v>391</v>
      </c>
    </row>
    <row r="138" spans="2:13">
      <c r="B138" s="13" t="s">
        <v>145</v>
      </c>
      <c r="C138" s="14" t="s">
        <v>391</v>
      </c>
      <c r="D138" s="14" t="s">
        <v>398</v>
      </c>
      <c r="E138" s="14" t="s">
        <v>448</v>
      </c>
      <c r="F138" s="14" t="s">
        <v>392</v>
      </c>
      <c r="G138" s="14" t="s">
        <v>390</v>
      </c>
      <c r="H138" s="14" t="s">
        <v>450</v>
      </c>
      <c r="I138" s="100"/>
      <c r="J138" s="14" t="s">
        <v>384</v>
      </c>
      <c r="K138" s="14" t="s">
        <v>386</v>
      </c>
      <c r="L138" s="12" t="s">
        <v>381</v>
      </c>
      <c r="M138" s="12" t="s">
        <v>385</v>
      </c>
    </row>
    <row r="139" spans="2:13">
      <c r="B139" s="13" t="s">
        <v>146</v>
      </c>
      <c r="C139" s="14" t="s">
        <v>391</v>
      </c>
      <c r="D139" s="14" t="s">
        <v>398</v>
      </c>
      <c r="E139" s="14" t="s">
        <v>448</v>
      </c>
      <c r="F139" s="14" t="s">
        <v>392</v>
      </c>
      <c r="G139" s="14" t="s">
        <v>390</v>
      </c>
      <c r="H139" s="14" t="s">
        <v>450</v>
      </c>
      <c r="I139" s="100"/>
      <c r="J139" s="14" t="s">
        <v>385</v>
      </c>
      <c r="K139" s="14" t="s">
        <v>393</v>
      </c>
      <c r="L139" s="12" t="s">
        <v>379</v>
      </c>
      <c r="M139" s="12" t="s">
        <v>384</v>
      </c>
    </row>
    <row r="140" spans="2:13">
      <c r="B140" s="13" t="s">
        <v>147</v>
      </c>
      <c r="C140" s="14" t="s">
        <v>391</v>
      </c>
      <c r="D140" s="14" t="s">
        <v>398</v>
      </c>
      <c r="E140" s="14" t="s">
        <v>448</v>
      </c>
      <c r="F140" s="14" t="s">
        <v>392</v>
      </c>
      <c r="G140" s="14" t="s">
        <v>390</v>
      </c>
      <c r="H140" s="14" t="s">
        <v>450</v>
      </c>
      <c r="I140" s="100"/>
      <c r="J140" s="14" t="s">
        <v>385</v>
      </c>
      <c r="K140" s="14" t="s">
        <v>383</v>
      </c>
      <c r="L140" s="12" t="s">
        <v>379</v>
      </c>
      <c r="M140" s="12" t="s">
        <v>384</v>
      </c>
    </row>
    <row r="141" spans="2:13">
      <c r="B141" s="13" t="s">
        <v>148</v>
      </c>
      <c r="C141" s="14" t="s">
        <v>391</v>
      </c>
      <c r="D141" s="14" t="s">
        <v>398</v>
      </c>
      <c r="E141" s="14" t="s">
        <v>448</v>
      </c>
      <c r="F141" s="14" t="s">
        <v>392</v>
      </c>
      <c r="G141" s="14" t="s">
        <v>390</v>
      </c>
      <c r="H141" s="14" t="s">
        <v>450</v>
      </c>
      <c r="I141" s="100"/>
      <c r="J141" s="14" t="s">
        <v>385</v>
      </c>
      <c r="K141" s="14" t="s">
        <v>393</v>
      </c>
      <c r="L141" s="12" t="s">
        <v>379</v>
      </c>
      <c r="M141" s="12" t="s">
        <v>384</v>
      </c>
    </row>
    <row r="142" spans="2:13">
      <c r="B142" s="13" t="s">
        <v>149</v>
      </c>
      <c r="C142" s="14" t="s">
        <v>391</v>
      </c>
      <c r="D142" s="14" t="s">
        <v>398</v>
      </c>
      <c r="E142" s="14" t="s">
        <v>448</v>
      </c>
      <c r="F142" s="14" t="s">
        <v>392</v>
      </c>
      <c r="G142" s="14" t="s">
        <v>390</v>
      </c>
      <c r="H142" s="14" t="s">
        <v>450</v>
      </c>
      <c r="I142" s="100"/>
      <c r="J142" s="14" t="s">
        <v>385</v>
      </c>
      <c r="K142" s="14" t="s">
        <v>393</v>
      </c>
      <c r="L142" s="12" t="s">
        <v>379</v>
      </c>
      <c r="M142" s="12" t="s">
        <v>384</v>
      </c>
    </row>
    <row r="143" spans="2:13">
      <c r="B143" s="13" t="s">
        <v>150</v>
      </c>
      <c r="C143" s="14" t="s">
        <v>394</v>
      </c>
      <c r="D143" s="14" t="s">
        <v>384</v>
      </c>
      <c r="E143" s="14" t="s">
        <v>449</v>
      </c>
      <c r="F143" s="14" t="s">
        <v>395</v>
      </c>
      <c r="G143" s="14" t="s">
        <v>393</v>
      </c>
      <c r="H143" s="14" t="s">
        <v>451</v>
      </c>
      <c r="I143" s="100"/>
      <c r="J143" s="105" t="s">
        <v>460</v>
      </c>
      <c r="K143" s="14" t="s">
        <v>382</v>
      </c>
      <c r="L143" s="12" t="s">
        <v>381</v>
      </c>
      <c r="M143" s="12" t="s">
        <v>385</v>
      </c>
    </row>
    <row r="144" spans="2:13">
      <c r="B144" s="13" t="s">
        <v>151</v>
      </c>
      <c r="C144" s="14" t="s">
        <v>394</v>
      </c>
      <c r="D144" s="14" t="s">
        <v>384</v>
      </c>
      <c r="E144" s="14" t="s">
        <v>449</v>
      </c>
      <c r="F144" s="14" t="s">
        <v>395</v>
      </c>
      <c r="G144" s="14" t="s">
        <v>393</v>
      </c>
      <c r="H144" s="14" t="s">
        <v>451</v>
      </c>
      <c r="I144" s="100"/>
      <c r="J144" s="105" t="s">
        <v>460</v>
      </c>
      <c r="K144" s="14" t="s">
        <v>382</v>
      </c>
      <c r="L144" s="12" t="s">
        <v>381</v>
      </c>
      <c r="M144" s="12" t="s">
        <v>385</v>
      </c>
    </row>
    <row r="145" spans="2:13">
      <c r="B145" s="13" t="s">
        <v>152</v>
      </c>
      <c r="C145" s="14" t="s">
        <v>391</v>
      </c>
      <c r="D145" s="14" t="s">
        <v>398</v>
      </c>
      <c r="E145" s="14" t="s">
        <v>448</v>
      </c>
      <c r="F145" s="14" t="s">
        <v>392</v>
      </c>
      <c r="G145" s="14" t="s">
        <v>390</v>
      </c>
      <c r="H145" s="14" t="s">
        <v>450</v>
      </c>
      <c r="I145" s="100"/>
      <c r="J145" s="14" t="s">
        <v>386</v>
      </c>
      <c r="K145" s="14" t="s">
        <v>381</v>
      </c>
      <c r="L145" s="12" t="s">
        <v>379</v>
      </c>
      <c r="M145" s="12" t="s">
        <v>384</v>
      </c>
    </row>
    <row r="146" spans="2:13">
      <c r="B146" s="13" t="s">
        <v>153</v>
      </c>
      <c r="C146" s="14" t="s">
        <v>391</v>
      </c>
      <c r="D146" s="14" t="s">
        <v>398</v>
      </c>
      <c r="E146" s="14" t="s">
        <v>448</v>
      </c>
      <c r="F146" s="14" t="s">
        <v>392</v>
      </c>
      <c r="G146" s="14" t="s">
        <v>390</v>
      </c>
      <c r="H146" s="14" t="s">
        <v>450</v>
      </c>
      <c r="I146" s="100"/>
      <c r="J146" s="14" t="s">
        <v>386</v>
      </c>
      <c r="K146" s="14" t="s">
        <v>381</v>
      </c>
      <c r="L146" s="12" t="s">
        <v>379</v>
      </c>
      <c r="M146" s="12" t="s">
        <v>384</v>
      </c>
    </row>
    <row r="147" spans="2:13">
      <c r="B147" s="13" t="s">
        <v>154</v>
      </c>
      <c r="C147" s="14" t="s">
        <v>394</v>
      </c>
      <c r="D147" s="14" t="s">
        <v>384</v>
      </c>
      <c r="E147" s="14" t="s">
        <v>449</v>
      </c>
      <c r="F147" s="14" t="s">
        <v>395</v>
      </c>
      <c r="G147" s="14" t="s">
        <v>393</v>
      </c>
      <c r="H147" s="14" t="s">
        <v>451</v>
      </c>
      <c r="I147" s="100"/>
      <c r="J147" s="14" t="s">
        <v>397</v>
      </c>
      <c r="K147" s="14" t="s">
        <v>385</v>
      </c>
      <c r="L147" s="12" t="s">
        <v>388</v>
      </c>
      <c r="M147" s="12" t="s">
        <v>391</v>
      </c>
    </row>
    <row r="148" spans="2:13">
      <c r="B148" s="13" t="s">
        <v>441</v>
      </c>
      <c r="C148" s="14" t="s">
        <v>394</v>
      </c>
      <c r="D148" s="14" t="s">
        <v>384</v>
      </c>
      <c r="E148" s="14" t="s">
        <v>449</v>
      </c>
      <c r="F148" s="14" t="s">
        <v>395</v>
      </c>
      <c r="G148" s="14" t="s">
        <v>393</v>
      </c>
      <c r="H148" s="14" t="s">
        <v>451</v>
      </c>
      <c r="I148" s="100"/>
      <c r="J148" s="14" t="s">
        <v>398</v>
      </c>
      <c r="K148" s="14" t="s">
        <v>397</v>
      </c>
      <c r="L148" s="106" t="s">
        <v>460</v>
      </c>
      <c r="M148" s="12" t="s">
        <v>392</v>
      </c>
    </row>
    <row r="149" spans="2:13">
      <c r="B149" s="13" t="s">
        <v>155</v>
      </c>
      <c r="C149" s="14" t="s">
        <v>394</v>
      </c>
      <c r="D149" s="14" t="s">
        <v>384</v>
      </c>
      <c r="E149" s="14" t="s">
        <v>449</v>
      </c>
      <c r="F149" s="14" t="s">
        <v>395</v>
      </c>
      <c r="G149" s="14" t="s">
        <v>393</v>
      </c>
      <c r="H149" s="14" t="s">
        <v>451</v>
      </c>
      <c r="I149" s="100"/>
      <c r="J149" s="14" t="s">
        <v>398</v>
      </c>
      <c r="K149" s="14" t="s">
        <v>397</v>
      </c>
      <c r="L149" s="106" t="s">
        <v>460</v>
      </c>
      <c r="M149" s="12" t="s">
        <v>392</v>
      </c>
    </row>
    <row r="150" spans="2:13">
      <c r="B150" s="13" t="s">
        <v>156</v>
      </c>
      <c r="C150" s="14" t="s">
        <v>391</v>
      </c>
      <c r="D150" s="14" t="s">
        <v>398</v>
      </c>
      <c r="E150" s="14" t="s">
        <v>448</v>
      </c>
      <c r="F150" s="14" t="s">
        <v>392</v>
      </c>
      <c r="G150" s="14" t="s">
        <v>390</v>
      </c>
      <c r="H150" s="14" t="s">
        <v>450</v>
      </c>
      <c r="I150" s="100"/>
      <c r="J150" s="14" t="s">
        <v>396</v>
      </c>
      <c r="K150" s="14" t="s">
        <v>395</v>
      </c>
      <c r="L150" s="12" t="s">
        <v>379</v>
      </c>
      <c r="M150" s="12" t="s">
        <v>384</v>
      </c>
    </row>
    <row r="151" spans="2:13">
      <c r="B151" s="13" t="s">
        <v>157</v>
      </c>
      <c r="C151" s="14" t="s">
        <v>391</v>
      </c>
      <c r="D151" s="14" t="s">
        <v>398</v>
      </c>
      <c r="E151" s="14" t="s">
        <v>448</v>
      </c>
      <c r="F151" s="14" t="s">
        <v>392</v>
      </c>
      <c r="G151" s="14" t="s">
        <v>390</v>
      </c>
      <c r="H151" s="14" t="s">
        <v>450</v>
      </c>
      <c r="I151" s="100"/>
      <c r="J151" s="14" t="s">
        <v>384</v>
      </c>
      <c r="K151" s="14" t="s">
        <v>379</v>
      </c>
      <c r="L151" s="106" t="s">
        <v>461</v>
      </c>
      <c r="M151" s="12" t="s">
        <v>395</v>
      </c>
    </row>
    <row r="152" spans="2:13">
      <c r="B152" s="13" t="s">
        <v>158</v>
      </c>
      <c r="C152" s="14" t="s">
        <v>391</v>
      </c>
      <c r="D152" s="14" t="s">
        <v>398</v>
      </c>
      <c r="E152" s="14" t="s">
        <v>448</v>
      </c>
      <c r="F152" s="14" t="s">
        <v>392</v>
      </c>
      <c r="G152" s="14" t="s">
        <v>390</v>
      </c>
      <c r="H152" s="14" t="s">
        <v>450</v>
      </c>
      <c r="I152" s="100"/>
      <c r="J152" s="14" t="s">
        <v>396</v>
      </c>
      <c r="K152" s="14" t="s">
        <v>382</v>
      </c>
      <c r="L152" s="12" t="s">
        <v>379</v>
      </c>
      <c r="M152" s="12" t="s">
        <v>384</v>
      </c>
    </row>
    <row r="153" spans="2:13">
      <c r="B153" s="13" t="s">
        <v>159</v>
      </c>
      <c r="C153" s="14" t="s">
        <v>391</v>
      </c>
      <c r="D153" s="14" t="s">
        <v>398</v>
      </c>
      <c r="E153" s="14" t="s">
        <v>448</v>
      </c>
      <c r="F153" s="14" t="s">
        <v>392</v>
      </c>
      <c r="G153" s="14" t="s">
        <v>390</v>
      </c>
      <c r="H153" s="14" t="s">
        <v>450</v>
      </c>
      <c r="I153" s="100"/>
      <c r="J153" s="14" t="s">
        <v>396</v>
      </c>
      <c r="K153" s="14" t="s">
        <v>382</v>
      </c>
      <c r="L153" s="12" t="s">
        <v>379</v>
      </c>
      <c r="M153" s="12" t="s">
        <v>384</v>
      </c>
    </row>
    <row r="154" spans="2:13">
      <c r="B154" s="13" t="s">
        <v>160</v>
      </c>
      <c r="C154" s="14" t="s">
        <v>391</v>
      </c>
      <c r="D154" s="14" t="s">
        <v>398</v>
      </c>
      <c r="E154" s="14" t="s">
        <v>448</v>
      </c>
      <c r="F154" s="14" t="s">
        <v>392</v>
      </c>
      <c r="G154" s="14" t="s">
        <v>390</v>
      </c>
      <c r="H154" s="14" t="s">
        <v>450</v>
      </c>
      <c r="I154" s="100"/>
      <c r="J154" s="14" t="s">
        <v>396</v>
      </c>
      <c r="K154" s="14" t="s">
        <v>382</v>
      </c>
      <c r="L154" s="12" t="s">
        <v>379</v>
      </c>
      <c r="M154" s="12" t="s">
        <v>384</v>
      </c>
    </row>
    <row r="155" spans="2:13">
      <c r="B155" s="13" t="s">
        <v>161</v>
      </c>
      <c r="C155" s="14" t="s">
        <v>391</v>
      </c>
      <c r="D155" s="14" t="s">
        <v>398</v>
      </c>
      <c r="E155" s="14" t="s">
        <v>448</v>
      </c>
      <c r="F155" s="14" t="s">
        <v>392</v>
      </c>
      <c r="G155" s="14" t="s">
        <v>390</v>
      </c>
      <c r="H155" s="14" t="s">
        <v>450</v>
      </c>
      <c r="I155" s="100"/>
      <c r="J155" s="14" t="s">
        <v>396</v>
      </c>
      <c r="K155" s="14" t="s">
        <v>382</v>
      </c>
      <c r="L155" s="12" t="s">
        <v>379</v>
      </c>
      <c r="M155" s="12" t="s">
        <v>384</v>
      </c>
    </row>
    <row r="156" spans="2:13">
      <c r="B156" s="13" t="s">
        <v>162</v>
      </c>
      <c r="C156" s="14" t="s">
        <v>391</v>
      </c>
      <c r="D156" s="14" t="s">
        <v>398</v>
      </c>
      <c r="E156" s="14" t="s">
        <v>448</v>
      </c>
      <c r="F156" s="14" t="s">
        <v>392</v>
      </c>
      <c r="G156" s="14" t="s">
        <v>390</v>
      </c>
      <c r="H156" s="14" t="s">
        <v>450</v>
      </c>
      <c r="I156" s="100"/>
      <c r="J156" s="14" t="s">
        <v>396</v>
      </c>
      <c r="K156" s="14" t="s">
        <v>382</v>
      </c>
      <c r="L156" s="12" t="s">
        <v>379</v>
      </c>
      <c r="M156" s="12" t="s">
        <v>384</v>
      </c>
    </row>
    <row r="157" spans="2:13">
      <c r="B157" s="13" t="s">
        <v>163</v>
      </c>
      <c r="C157" s="14" t="s">
        <v>391</v>
      </c>
      <c r="D157" s="14" t="s">
        <v>398</v>
      </c>
      <c r="E157" s="14" t="s">
        <v>448</v>
      </c>
      <c r="F157" s="14" t="s">
        <v>392</v>
      </c>
      <c r="G157" s="14" t="s">
        <v>390</v>
      </c>
      <c r="H157" s="14" t="s">
        <v>450</v>
      </c>
      <c r="I157" s="100"/>
      <c r="J157" s="14" t="s">
        <v>383</v>
      </c>
      <c r="K157" s="14" t="s">
        <v>381</v>
      </c>
      <c r="L157" s="12" t="s">
        <v>396</v>
      </c>
      <c r="M157" s="12" t="s">
        <v>394</v>
      </c>
    </row>
    <row r="158" spans="2:13">
      <c r="B158" s="13" t="s">
        <v>164</v>
      </c>
      <c r="C158" s="14" t="s">
        <v>391</v>
      </c>
      <c r="D158" s="14" t="s">
        <v>398</v>
      </c>
      <c r="E158" s="14" t="s">
        <v>448</v>
      </c>
      <c r="F158" s="14" t="s">
        <v>392</v>
      </c>
      <c r="G158" s="14" t="s">
        <v>390</v>
      </c>
      <c r="H158" s="14" t="s">
        <v>450</v>
      </c>
      <c r="I158" s="100"/>
      <c r="J158" s="14" t="s">
        <v>383</v>
      </c>
      <c r="K158" s="14" t="s">
        <v>381</v>
      </c>
      <c r="L158" s="12" t="s">
        <v>396</v>
      </c>
      <c r="M158" s="12" t="s">
        <v>394</v>
      </c>
    </row>
    <row r="159" spans="2:13">
      <c r="B159" s="13" t="s">
        <v>165</v>
      </c>
      <c r="C159" s="14" t="s">
        <v>391</v>
      </c>
      <c r="D159" s="14" t="s">
        <v>398</v>
      </c>
      <c r="E159" s="14" t="s">
        <v>448</v>
      </c>
      <c r="F159" s="14" t="s">
        <v>392</v>
      </c>
      <c r="G159" s="14" t="s">
        <v>390</v>
      </c>
      <c r="H159" s="14" t="s">
        <v>450</v>
      </c>
      <c r="I159" s="100"/>
      <c r="J159" s="14" t="s">
        <v>393</v>
      </c>
      <c r="K159" s="14" t="s">
        <v>383</v>
      </c>
      <c r="L159" s="106" t="s">
        <v>461</v>
      </c>
      <c r="M159" s="12" t="s">
        <v>395</v>
      </c>
    </row>
    <row r="160" spans="2:13">
      <c r="B160" s="13" t="s">
        <v>166</v>
      </c>
      <c r="C160" s="14" t="s">
        <v>391</v>
      </c>
      <c r="D160" s="14" t="s">
        <v>398</v>
      </c>
      <c r="E160" s="14" t="s">
        <v>448</v>
      </c>
      <c r="F160" s="14" t="s">
        <v>392</v>
      </c>
      <c r="G160" s="14" t="s">
        <v>390</v>
      </c>
      <c r="H160" s="14" t="s">
        <v>450</v>
      </c>
      <c r="I160" s="100"/>
      <c r="J160" s="14" t="s">
        <v>393</v>
      </c>
      <c r="K160" s="14" t="s">
        <v>383</v>
      </c>
      <c r="L160" s="106" t="s">
        <v>461</v>
      </c>
      <c r="M160" s="12" t="s">
        <v>395</v>
      </c>
    </row>
    <row r="161" spans="2:13">
      <c r="B161" s="13" t="s">
        <v>167</v>
      </c>
      <c r="C161" s="14" t="s">
        <v>391</v>
      </c>
      <c r="D161" s="14" t="s">
        <v>398</v>
      </c>
      <c r="E161" s="14" t="s">
        <v>448</v>
      </c>
      <c r="F161" s="14" t="s">
        <v>392</v>
      </c>
      <c r="G161" s="14" t="s">
        <v>390</v>
      </c>
      <c r="H161" s="14" t="s">
        <v>450</v>
      </c>
      <c r="I161" s="100"/>
      <c r="J161" s="14" t="s">
        <v>393</v>
      </c>
      <c r="K161" s="14" t="s">
        <v>383</v>
      </c>
      <c r="L161" s="106" t="s">
        <v>461</v>
      </c>
      <c r="M161" s="12" t="s">
        <v>395</v>
      </c>
    </row>
    <row r="162" spans="2:13">
      <c r="B162" s="13" t="s">
        <v>168</v>
      </c>
      <c r="C162" s="14" t="s">
        <v>394</v>
      </c>
      <c r="D162" s="14" t="s">
        <v>384</v>
      </c>
      <c r="E162" s="14" t="s">
        <v>449</v>
      </c>
      <c r="F162" s="14" t="s">
        <v>395</v>
      </c>
      <c r="G162" s="14" t="s">
        <v>393</v>
      </c>
      <c r="H162" s="14" t="s">
        <v>451</v>
      </c>
      <c r="I162" s="100"/>
      <c r="J162" s="14" t="s">
        <v>386</v>
      </c>
      <c r="K162" s="14" t="s">
        <v>390</v>
      </c>
      <c r="L162" s="12" t="s">
        <v>388</v>
      </c>
      <c r="M162" s="12" t="s">
        <v>391</v>
      </c>
    </row>
    <row r="163" spans="2:13">
      <c r="B163" s="13" t="s">
        <v>169</v>
      </c>
      <c r="C163" s="14" t="s">
        <v>394</v>
      </c>
      <c r="D163" s="14" t="s">
        <v>384</v>
      </c>
      <c r="E163" s="14" t="s">
        <v>449</v>
      </c>
      <c r="F163" s="14" t="s">
        <v>395</v>
      </c>
      <c r="G163" s="14" t="s">
        <v>393</v>
      </c>
      <c r="H163" s="14" t="s">
        <v>451</v>
      </c>
      <c r="I163" s="100"/>
      <c r="J163" s="14" t="s">
        <v>381</v>
      </c>
      <c r="K163" s="14" t="s">
        <v>397</v>
      </c>
      <c r="L163" s="12" t="s">
        <v>387</v>
      </c>
      <c r="M163" s="12" t="s">
        <v>390</v>
      </c>
    </row>
    <row r="164" spans="2:13">
      <c r="B164" s="13" t="s">
        <v>170</v>
      </c>
      <c r="C164" s="14" t="s">
        <v>391</v>
      </c>
      <c r="D164" s="14" t="s">
        <v>398</v>
      </c>
      <c r="E164" s="14" t="s">
        <v>448</v>
      </c>
      <c r="F164" s="14" t="s">
        <v>392</v>
      </c>
      <c r="G164" s="14" t="s">
        <v>390</v>
      </c>
      <c r="H164" s="14" t="s">
        <v>450</v>
      </c>
      <c r="I164" s="100"/>
      <c r="J164" s="14" t="s">
        <v>383</v>
      </c>
      <c r="K164" s="14" t="s">
        <v>381</v>
      </c>
      <c r="L164" s="106" t="s">
        <v>461</v>
      </c>
      <c r="M164" s="12" t="s">
        <v>395</v>
      </c>
    </row>
    <row r="165" spans="2:13">
      <c r="B165" s="13" t="s">
        <v>171</v>
      </c>
      <c r="C165" s="14" t="s">
        <v>391</v>
      </c>
      <c r="D165" s="14" t="s">
        <v>398</v>
      </c>
      <c r="E165" s="14" t="s">
        <v>448</v>
      </c>
      <c r="F165" s="14" t="s">
        <v>392</v>
      </c>
      <c r="G165" s="14" t="s">
        <v>390</v>
      </c>
      <c r="H165" s="14" t="s">
        <v>450</v>
      </c>
      <c r="I165" s="100"/>
      <c r="J165" s="14" t="s">
        <v>383</v>
      </c>
      <c r="K165" s="14" t="s">
        <v>381</v>
      </c>
      <c r="L165" s="12" t="s">
        <v>396</v>
      </c>
      <c r="M165" s="12" t="s">
        <v>394</v>
      </c>
    </row>
    <row r="166" spans="2:13">
      <c r="B166" s="13" t="s">
        <v>172</v>
      </c>
      <c r="C166" s="14" t="s">
        <v>391</v>
      </c>
      <c r="D166" s="14" t="s">
        <v>398</v>
      </c>
      <c r="E166" s="14" t="s">
        <v>448</v>
      </c>
      <c r="F166" s="14" t="s">
        <v>392</v>
      </c>
      <c r="G166" s="14" t="s">
        <v>390</v>
      </c>
      <c r="H166" s="14" t="s">
        <v>450</v>
      </c>
      <c r="I166" s="100"/>
      <c r="J166" s="14" t="s">
        <v>384</v>
      </c>
      <c r="K166" s="14" t="s">
        <v>386</v>
      </c>
      <c r="L166" s="12" t="s">
        <v>381</v>
      </c>
      <c r="M166" s="12" t="s">
        <v>385</v>
      </c>
    </row>
    <row r="167" spans="2:13">
      <c r="B167" s="13" t="s">
        <v>173</v>
      </c>
      <c r="C167" s="14" t="s">
        <v>394</v>
      </c>
      <c r="D167" s="14" t="s">
        <v>384</v>
      </c>
      <c r="E167" s="14" t="s">
        <v>449</v>
      </c>
      <c r="F167" s="14" t="s">
        <v>395</v>
      </c>
      <c r="G167" s="14" t="s">
        <v>393</v>
      </c>
      <c r="H167" s="14" t="s">
        <v>451</v>
      </c>
      <c r="I167" s="100"/>
      <c r="J167" s="14" t="s">
        <v>386</v>
      </c>
      <c r="K167" s="14" t="s">
        <v>390</v>
      </c>
      <c r="L167" s="12" t="s">
        <v>388</v>
      </c>
      <c r="M167" s="12" t="s">
        <v>391</v>
      </c>
    </row>
    <row r="168" spans="2:13">
      <c r="B168" s="13" t="s">
        <v>174</v>
      </c>
      <c r="C168" s="14" t="s">
        <v>391</v>
      </c>
      <c r="D168" s="14" t="s">
        <v>398</v>
      </c>
      <c r="E168" s="14" t="s">
        <v>448</v>
      </c>
      <c r="F168" s="14" t="s">
        <v>392</v>
      </c>
      <c r="G168" s="14" t="s">
        <v>390</v>
      </c>
      <c r="H168" s="14" t="s">
        <v>450</v>
      </c>
      <c r="I168" s="100"/>
      <c r="J168" s="14" t="s">
        <v>386</v>
      </c>
      <c r="K168" s="14" t="s">
        <v>396</v>
      </c>
      <c r="L168" s="12" t="s">
        <v>379</v>
      </c>
      <c r="M168" s="12" t="s">
        <v>384</v>
      </c>
    </row>
    <row r="169" spans="2:13">
      <c r="B169" s="13" t="s">
        <v>175</v>
      </c>
      <c r="C169" s="14" t="s">
        <v>391</v>
      </c>
      <c r="D169" s="14" t="s">
        <v>398</v>
      </c>
      <c r="E169" s="14" t="s">
        <v>448</v>
      </c>
      <c r="F169" s="14" t="s">
        <v>392</v>
      </c>
      <c r="G169" s="14" t="s">
        <v>390</v>
      </c>
      <c r="H169" s="14" t="s">
        <v>450</v>
      </c>
      <c r="I169" s="100"/>
      <c r="J169" s="14" t="s">
        <v>386</v>
      </c>
      <c r="K169" s="14" t="s">
        <v>396</v>
      </c>
      <c r="L169" s="12" t="s">
        <v>379</v>
      </c>
      <c r="M169" s="12" t="s">
        <v>384</v>
      </c>
    </row>
    <row r="170" spans="2:13">
      <c r="B170" s="13" t="s">
        <v>176</v>
      </c>
      <c r="C170" s="14" t="s">
        <v>391</v>
      </c>
      <c r="D170" s="14" t="s">
        <v>398</v>
      </c>
      <c r="E170" s="14" t="s">
        <v>448</v>
      </c>
      <c r="F170" s="14" t="s">
        <v>392</v>
      </c>
      <c r="G170" s="14" t="s">
        <v>390</v>
      </c>
      <c r="H170" s="14" t="s">
        <v>450</v>
      </c>
      <c r="I170" s="100"/>
      <c r="J170" s="14" t="s">
        <v>386</v>
      </c>
      <c r="K170" s="14" t="s">
        <v>396</v>
      </c>
      <c r="L170" s="12" t="s">
        <v>379</v>
      </c>
      <c r="M170" s="12" t="s">
        <v>384</v>
      </c>
    </row>
    <row r="171" spans="2:13">
      <c r="B171" s="13" t="s">
        <v>177</v>
      </c>
      <c r="C171" s="14" t="s">
        <v>391</v>
      </c>
      <c r="D171" s="14" t="s">
        <v>398</v>
      </c>
      <c r="E171" s="14" t="s">
        <v>448</v>
      </c>
      <c r="F171" s="14" t="s">
        <v>392</v>
      </c>
      <c r="G171" s="14" t="s">
        <v>390</v>
      </c>
      <c r="H171" s="14" t="s">
        <v>450</v>
      </c>
      <c r="I171" s="100"/>
      <c r="J171" s="14" t="s">
        <v>386</v>
      </c>
      <c r="K171" s="14" t="s">
        <v>396</v>
      </c>
      <c r="L171" s="12" t="s">
        <v>379</v>
      </c>
      <c r="M171" s="12" t="s">
        <v>384</v>
      </c>
    </row>
    <row r="172" spans="2:13">
      <c r="B172" s="13" t="s">
        <v>178</v>
      </c>
      <c r="C172" s="14" t="s">
        <v>391</v>
      </c>
      <c r="D172" s="14" t="s">
        <v>398</v>
      </c>
      <c r="E172" s="14" t="s">
        <v>448</v>
      </c>
      <c r="F172" s="14" t="s">
        <v>392</v>
      </c>
      <c r="G172" s="14" t="s">
        <v>390</v>
      </c>
      <c r="H172" s="14" t="s">
        <v>450</v>
      </c>
      <c r="I172" s="100"/>
      <c r="J172" s="14" t="s">
        <v>386</v>
      </c>
      <c r="K172" s="14" t="s">
        <v>396</v>
      </c>
      <c r="L172" s="12" t="s">
        <v>379</v>
      </c>
      <c r="M172" s="12" t="s">
        <v>384</v>
      </c>
    </row>
    <row r="173" spans="2:13">
      <c r="B173" s="13" t="s">
        <v>179</v>
      </c>
      <c r="C173" s="14" t="s">
        <v>391</v>
      </c>
      <c r="D173" s="14" t="s">
        <v>398</v>
      </c>
      <c r="E173" s="14" t="s">
        <v>448</v>
      </c>
      <c r="F173" s="14" t="s">
        <v>392</v>
      </c>
      <c r="G173" s="14" t="s">
        <v>390</v>
      </c>
      <c r="H173" s="14" t="s">
        <v>450</v>
      </c>
      <c r="I173" s="100"/>
      <c r="J173" s="14" t="s">
        <v>383</v>
      </c>
      <c r="K173" s="14" t="s">
        <v>381</v>
      </c>
      <c r="L173" s="12" t="s">
        <v>396</v>
      </c>
      <c r="M173" s="12" t="s">
        <v>394</v>
      </c>
    </row>
    <row r="174" spans="2:13">
      <c r="B174" s="13" t="s">
        <v>180</v>
      </c>
      <c r="C174" s="14" t="s">
        <v>391</v>
      </c>
      <c r="D174" s="14" t="s">
        <v>398</v>
      </c>
      <c r="E174" s="14" t="s">
        <v>448</v>
      </c>
      <c r="F174" s="14" t="s">
        <v>392</v>
      </c>
      <c r="G174" s="14" t="s">
        <v>390</v>
      </c>
      <c r="H174" s="14" t="s">
        <v>450</v>
      </c>
      <c r="I174" s="100"/>
      <c r="J174" s="14" t="s">
        <v>381</v>
      </c>
      <c r="K174" s="14" t="s">
        <v>382</v>
      </c>
      <c r="L174" s="12" t="s">
        <v>383</v>
      </c>
      <c r="M174" s="12" t="s">
        <v>393</v>
      </c>
    </row>
    <row r="175" spans="2:13">
      <c r="B175" s="13" t="s">
        <v>181</v>
      </c>
      <c r="C175" s="14" t="s">
        <v>391</v>
      </c>
      <c r="D175" s="14" t="s">
        <v>398</v>
      </c>
      <c r="E175" s="14" t="s">
        <v>448</v>
      </c>
      <c r="F175" s="14" t="s">
        <v>392</v>
      </c>
      <c r="G175" s="14" t="s">
        <v>390</v>
      </c>
      <c r="H175" s="14" t="s">
        <v>450</v>
      </c>
      <c r="I175" s="100"/>
      <c r="J175" s="104" t="s">
        <v>461</v>
      </c>
      <c r="K175" s="14" t="s">
        <v>381</v>
      </c>
      <c r="L175" s="12" t="s">
        <v>383</v>
      </c>
      <c r="M175" s="12" t="s">
        <v>393</v>
      </c>
    </row>
    <row r="176" spans="2:13">
      <c r="B176" s="13" t="s">
        <v>182</v>
      </c>
      <c r="C176" s="14" t="s">
        <v>391</v>
      </c>
      <c r="D176" s="14" t="s">
        <v>398</v>
      </c>
      <c r="E176" s="14" t="s">
        <v>448</v>
      </c>
      <c r="F176" s="14" t="s">
        <v>392</v>
      </c>
      <c r="G176" s="14" t="s">
        <v>390</v>
      </c>
      <c r="H176" s="14" t="s">
        <v>450</v>
      </c>
      <c r="I176" s="100"/>
      <c r="J176" s="104" t="s">
        <v>461</v>
      </c>
      <c r="K176" s="14" t="s">
        <v>381</v>
      </c>
      <c r="L176" s="12" t="s">
        <v>383</v>
      </c>
      <c r="M176" s="12" t="s">
        <v>393</v>
      </c>
    </row>
    <row r="177" spans="2:13">
      <c r="B177" s="13" t="s">
        <v>183</v>
      </c>
      <c r="C177" s="14" t="s">
        <v>391</v>
      </c>
      <c r="D177" s="14" t="s">
        <v>398</v>
      </c>
      <c r="E177" s="14" t="s">
        <v>448</v>
      </c>
      <c r="F177" s="14" t="s">
        <v>392</v>
      </c>
      <c r="G177" s="14" t="s">
        <v>390</v>
      </c>
      <c r="H177" s="14" t="s">
        <v>450</v>
      </c>
      <c r="I177" s="100"/>
      <c r="J177" s="14" t="s">
        <v>395</v>
      </c>
      <c r="K177" s="14" t="s">
        <v>385</v>
      </c>
      <c r="L177" s="12" t="s">
        <v>383</v>
      </c>
      <c r="M177" s="12" t="s">
        <v>393</v>
      </c>
    </row>
    <row r="178" spans="2:13">
      <c r="B178" s="13" t="s">
        <v>184</v>
      </c>
      <c r="C178" s="14" t="s">
        <v>391</v>
      </c>
      <c r="D178" s="14" t="s">
        <v>398</v>
      </c>
      <c r="E178" s="14" t="s">
        <v>448</v>
      </c>
      <c r="F178" s="14" t="s">
        <v>392</v>
      </c>
      <c r="G178" s="14" t="s">
        <v>390</v>
      </c>
      <c r="H178" s="14" t="s">
        <v>450</v>
      </c>
      <c r="I178" s="100"/>
      <c r="J178" s="14" t="s">
        <v>395</v>
      </c>
      <c r="K178" s="14" t="s">
        <v>385</v>
      </c>
      <c r="L178" s="12" t="s">
        <v>383</v>
      </c>
      <c r="M178" s="12" t="s">
        <v>393</v>
      </c>
    </row>
    <row r="179" spans="2:13">
      <c r="B179" s="13" t="s">
        <v>185</v>
      </c>
      <c r="C179" s="14" t="s">
        <v>391</v>
      </c>
      <c r="D179" s="14" t="s">
        <v>398</v>
      </c>
      <c r="E179" s="14" t="s">
        <v>448</v>
      </c>
      <c r="F179" s="14" t="s">
        <v>392</v>
      </c>
      <c r="G179" s="14" t="s">
        <v>390</v>
      </c>
      <c r="H179" s="14" t="s">
        <v>450</v>
      </c>
      <c r="I179" s="100"/>
      <c r="J179" s="14" t="s">
        <v>384</v>
      </c>
      <c r="K179" s="14" t="s">
        <v>379</v>
      </c>
      <c r="L179" s="106" t="s">
        <v>461</v>
      </c>
      <c r="M179" s="12" t="s">
        <v>395</v>
      </c>
    </row>
    <row r="180" spans="2:13">
      <c r="B180" s="13" t="s">
        <v>186</v>
      </c>
      <c r="C180" s="14" t="s">
        <v>391</v>
      </c>
      <c r="D180" s="14" t="s">
        <v>398</v>
      </c>
      <c r="E180" s="14" t="s">
        <v>448</v>
      </c>
      <c r="F180" s="14" t="s">
        <v>392</v>
      </c>
      <c r="G180" s="14" t="s">
        <v>390</v>
      </c>
      <c r="H180" s="14" t="s">
        <v>450</v>
      </c>
      <c r="I180" s="100"/>
      <c r="J180" s="14" t="s">
        <v>395</v>
      </c>
      <c r="K180" s="14" t="s">
        <v>385</v>
      </c>
      <c r="L180" s="12" t="s">
        <v>383</v>
      </c>
      <c r="M180" s="12" t="s">
        <v>393</v>
      </c>
    </row>
    <row r="181" spans="2:13">
      <c r="B181" s="13" t="s">
        <v>187</v>
      </c>
      <c r="C181" s="14" t="s">
        <v>391</v>
      </c>
      <c r="D181" s="14" t="s">
        <v>398</v>
      </c>
      <c r="E181" s="14" t="s">
        <v>448</v>
      </c>
      <c r="F181" s="14" t="s">
        <v>392</v>
      </c>
      <c r="G181" s="14" t="s">
        <v>390</v>
      </c>
      <c r="H181" s="14" t="s">
        <v>450</v>
      </c>
      <c r="I181" s="100"/>
      <c r="J181" s="14" t="s">
        <v>395</v>
      </c>
      <c r="K181" s="14" t="s">
        <v>385</v>
      </c>
      <c r="L181" s="12" t="s">
        <v>383</v>
      </c>
      <c r="M181" s="12" t="s">
        <v>393</v>
      </c>
    </row>
    <row r="182" spans="2:13">
      <c r="B182" s="13" t="s">
        <v>188</v>
      </c>
      <c r="C182" s="14" t="s">
        <v>391</v>
      </c>
      <c r="D182" s="14" t="s">
        <v>398</v>
      </c>
      <c r="E182" s="14" t="s">
        <v>448</v>
      </c>
      <c r="F182" s="14" t="s">
        <v>392</v>
      </c>
      <c r="G182" s="14" t="s">
        <v>390</v>
      </c>
      <c r="H182" s="14" t="s">
        <v>450</v>
      </c>
      <c r="I182" s="100"/>
      <c r="J182" s="14" t="s">
        <v>395</v>
      </c>
      <c r="K182" s="14" t="s">
        <v>385</v>
      </c>
      <c r="L182" s="12" t="s">
        <v>383</v>
      </c>
      <c r="M182" s="12" t="s">
        <v>393</v>
      </c>
    </row>
    <row r="183" spans="2:13">
      <c r="B183" s="13" t="s">
        <v>189</v>
      </c>
      <c r="C183" s="14" t="s">
        <v>391</v>
      </c>
      <c r="D183" s="14" t="s">
        <v>398</v>
      </c>
      <c r="E183" s="14" t="s">
        <v>448</v>
      </c>
      <c r="F183" s="14" t="s">
        <v>392</v>
      </c>
      <c r="G183" s="14" t="s">
        <v>390</v>
      </c>
      <c r="H183" s="14" t="s">
        <v>450</v>
      </c>
      <c r="I183" s="100"/>
      <c r="J183" s="14" t="s">
        <v>395</v>
      </c>
      <c r="K183" s="14" t="s">
        <v>385</v>
      </c>
      <c r="L183" s="12" t="s">
        <v>383</v>
      </c>
      <c r="M183" s="12" t="s">
        <v>393</v>
      </c>
    </row>
    <row r="184" spans="2:13">
      <c r="B184" s="13" t="s">
        <v>190</v>
      </c>
      <c r="C184" s="14" t="s">
        <v>391</v>
      </c>
      <c r="D184" s="14" t="s">
        <v>398</v>
      </c>
      <c r="E184" s="14" t="s">
        <v>448</v>
      </c>
      <c r="F184" s="14" t="s">
        <v>392</v>
      </c>
      <c r="G184" s="14" t="s">
        <v>390</v>
      </c>
      <c r="H184" s="14" t="s">
        <v>450</v>
      </c>
      <c r="I184" s="100"/>
      <c r="J184" s="14" t="s">
        <v>395</v>
      </c>
      <c r="K184" s="14" t="s">
        <v>385</v>
      </c>
      <c r="L184" s="12" t="s">
        <v>383</v>
      </c>
      <c r="M184" s="12" t="s">
        <v>393</v>
      </c>
    </row>
    <row r="185" spans="2:13">
      <c r="B185" s="13" t="s">
        <v>191</v>
      </c>
      <c r="C185" s="14" t="s">
        <v>391</v>
      </c>
      <c r="D185" s="14" t="s">
        <v>398</v>
      </c>
      <c r="E185" s="14" t="s">
        <v>448</v>
      </c>
      <c r="F185" s="14" t="s">
        <v>392</v>
      </c>
      <c r="G185" s="14" t="s">
        <v>390</v>
      </c>
      <c r="H185" s="14" t="s">
        <v>450</v>
      </c>
      <c r="I185" s="100"/>
      <c r="J185" s="14" t="s">
        <v>395</v>
      </c>
      <c r="K185" s="14" t="s">
        <v>385</v>
      </c>
      <c r="L185" s="12" t="s">
        <v>383</v>
      </c>
      <c r="M185" s="12" t="s">
        <v>393</v>
      </c>
    </row>
    <row r="186" spans="2:13">
      <c r="B186" s="13" t="s">
        <v>192</v>
      </c>
      <c r="C186" s="14" t="s">
        <v>394</v>
      </c>
      <c r="D186" s="14" t="s">
        <v>384</v>
      </c>
      <c r="E186" s="14" t="s">
        <v>449</v>
      </c>
      <c r="F186" s="14" t="s">
        <v>395</v>
      </c>
      <c r="G186" s="14" t="s">
        <v>393</v>
      </c>
      <c r="H186" s="14" t="s">
        <v>451</v>
      </c>
      <c r="I186" s="100"/>
      <c r="J186" s="14" t="s">
        <v>392</v>
      </c>
      <c r="K186" s="14" t="s">
        <v>382</v>
      </c>
      <c r="L186" s="12" t="s">
        <v>387</v>
      </c>
      <c r="M186" s="12" t="s">
        <v>390</v>
      </c>
    </row>
    <row r="187" spans="2:13">
      <c r="B187" s="13" t="s">
        <v>193</v>
      </c>
      <c r="C187" s="14" t="s">
        <v>394</v>
      </c>
      <c r="D187" s="14" t="s">
        <v>384</v>
      </c>
      <c r="E187" s="14" t="s">
        <v>449</v>
      </c>
      <c r="F187" s="14" t="s">
        <v>395</v>
      </c>
      <c r="G187" s="14" t="s">
        <v>393</v>
      </c>
      <c r="H187" s="14" t="s">
        <v>451</v>
      </c>
      <c r="I187" s="100"/>
      <c r="J187" s="14" t="s">
        <v>392</v>
      </c>
      <c r="K187" s="14" t="s">
        <v>382</v>
      </c>
      <c r="L187" s="12" t="s">
        <v>387</v>
      </c>
      <c r="M187" s="12" t="s">
        <v>390</v>
      </c>
    </row>
    <row r="188" spans="2:13">
      <c r="B188" s="13" t="s">
        <v>194</v>
      </c>
      <c r="C188" s="14" t="s">
        <v>394</v>
      </c>
      <c r="D188" s="14" t="s">
        <v>384</v>
      </c>
      <c r="E188" s="14" t="s">
        <v>449</v>
      </c>
      <c r="F188" s="14" t="s">
        <v>395</v>
      </c>
      <c r="G188" s="14" t="s">
        <v>393</v>
      </c>
      <c r="H188" s="14" t="s">
        <v>451</v>
      </c>
      <c r="I188" s="100"/>
      <c r="J188" s="14" t="s">
        <v>392</v>
      </c>
      <c r="K188" s="14" t="s">
        <v>382</v>
      </c>
      <c r="L188" s="12" t="s">
        <v>387</v>
      </c>
      <c r="M188" s="12" t="s">
        <v>390</v>
      </c>
    </row>
    <row r="189" spans="2:13">
      <c r="B189" s="13" t="s">
        <v>195</v>
      </c>
      <c r="C189" s="14" t="s">
        <v>394</v>
      </c>
      <c r="D189" s="14" t="s">
        <v>384</v>
      </c>
      <c r="E189" s="14" t="s">
        <v>449</v>
      </c>
      <c r="F189" s="14" t="s">
        <v>395</v>
      </c>
      <c r="G189" s="14" t="s">
        <v>393</v>
      </c>
      <c r="H189" s="14" t="s">
        <v>451</v>
      </c>
      <c r="I189" s="100"/>
      <c r="J189" s="14" t="s">
        <v>392</v>
      </c>
      <c r="K189" s="14" t="s">
        <v>382</v>
      </c>
      <c r="L189" s="12" t="s">
        <v>387</v>
      </c>
      <c r="M189" s="12" t="s">
        <v>390</v>
      </c>
    </row>
    <row r="190" spans="2:13">
      <c r="B190" s="13" t="s">
        <v>196</v>
      </c>
      <c r="C190" s="14" t="s">
        <v>394</v>
      </c>
      <c r="D190" s="14" t="s">
        <v>384</v>
      </c>
      <c r="E190" s="14" t="s">
        <v>449</v>
      </c>
      <c r="F190" s="14" t="s">
        <v>395</v>
      </c>
      <c r="G190" s="14" t="s">
        <v>393</v>
      </c>
      <c r="H190" s="14" t="s">
        <v>451</v>
      </c>
      <c r="I190" s="100"/>
      <c r="J190" s="14" t="s">
        <v>392</v>
      </c>
      <c r="K190" s="14" t="s">
        <v>382</v>
      </c>
      <c r="L190" s="12" t="s">
        <v>387</v>
      </c>
      <c r="M190" s="12" t="s">
        <v>390</v>
      </c>
    </row>
    <row r="191" spans="2:13">
      <c r="B191" s="13" t="s">
        <v>197</v>
      </c>
      <c r="C191" s="14" t="s">
        <v>394</v>
      </c>
      <c r="D191" s="14" t="s">
        <v>384</v>
      </c>
      <c r="E191" s="14" t="s">
        <v>449</v>
      </c>
      <c r="F191" s="14" t="s">
        <v>395</v>
      </c>
      <c r="G191" s="14" t="s">
        <v>393</v>
      </c>
      <c r="H191" s="14" t="s">
        <v>451</v>
      </c>
      <c r="I191" s="100"/>
      <c r="J191" s="14" t="s">
        <v>388</v>
      </c>
      <c r="K191" s="14" t="s">
        <v>386</v>
      </c>
      <c r="L191" s="12" t="s">
        <v>381</v>
      </c>
      <c r="M191" s="12" t="s">
        <v>385</v>
      </c>
    </row>
    <row r="192" spans="2:13">
      <c r="B192" s="13" t="s">
        <v>198</v>
      </c>
      <c r="C192" s="14" t="s">
        <v>391</v>
      </c>
      <c r="D192" s="14" t="s">
        <v>398</v>
      </c>
      <c r="E192" s="14" t="s">
        <v>448</v>
      </c>
      <c r="F192" s="14" t="s">
        <v>392</v>
      </c>
      <c r="G192" s="14" t="s">
        <v>390</v>
      </c>
      <c r="H192" s="14" t="s">
        <v>450</v>
      </c>
      <c r="I192" s="100"/>
      <c r="J192" s="14" t="s">
        <v>386</v>
      </c>
      <c r="K192" s="14" t="s">
        <v>381</v>
      </c>
      <c r="L192" s="12" t="s">
        <v>379</v>
      </c>
      <c r="M192" s="12" t="s">
        <v>384</v>
      </c>
    </row>
    <row r="193" spans="2:13">
      <c r="B193" s="13" t="s">
        <v>199</v>
      </c>
      <c r="C193" s="14" t="s">
        <v>394</v>
      </c>
      <c r="D193" s="14" t="s">
        <v>384</v>
      </c>
      <c r="E193" s="14" t="s">
        <v>449</v>
      </c>
      <c r="F193" s="14" t="s">
        <v>395</v>
      </c>
      <c r="G193" s="14" t="s">
        <v>393</v>
      </c>
      <c r="H193" s="14" t="s">
        <v>451</v>
      </c>
      <c r="I193" s="100"/>
      <c r="J193" s="14" t="s">
        <v>397</v>
      </c>
      <c r="K193" s="14" t="s">
        <v>390</v>
      </c>
      <c r="L193" s="106" t="s">
        <v>460</v>
      </c>
      <c r="M193" s="12" t="s">
        <v>392</v>
      </c>
    </row>
    <row r="194" spans="2:13">
      <c r="B194" s="13" t="s">
        <v>200</v>
      </c>
      <c r="C194" s="14" t="s">
        <v>394</v>
      </c>
      <c r="D194" s="14" t="s">
        <v>384</v>
      </c>
      <c r="E194" s="14" t="s">
        <v>449</v>
      </c>
      <c r="F194" s="14" t="s">
        <v>395</v>
      </c>
      <c r="G194" s="14" t="s">
        <v>393</v>
      </c>
      <c r="H194" s="14" t="s">
        <v>451</v>
      </c>
      <c r="I194" s="100"/>
      <c r="J194" s="14" t="s">
        <v>397</v>
      </c>
      <c r="K194" s="14" t="s">
        <v>390</v>
      </c>
      <c r="L194" s="106" t="s">
        <v>460</v>
      </c>
      <c r="M194" s="12" t="s">
        <v>392</v>
      </c>
    </row>
    <row r="195" spans="2:13">
      <c r="B195" s="13" t="s">
        <v>201</v>
      </c>
      <c r="C195" s="14" t="s">
        <v>394</v>
      </c>
      <c r="D195" s="14" t="s">
        <v>384</v>
      </c>
      <c r="E195" s="14" t="s">
        <v>449</v>
      </c>
      <c r="F195" s="14" t="s">
        <v>395</v>
      </c>
      <c r="G195" s="14" t="s">
        <v>393</v>
      </c>
      <c r="H195" s="14" t="s">
        <v>451</v>
      </c>
      <c r="I195" s="100"/>
      <c r="J195" s="14" t="s">
        <v>397</v>
      </c>
      <c r="K195" s="14" t="s">
        <v>398</v>
      </c>
      <c r="L195" s="106" t="s">
        <v>460</v>
      </c>
      <c r="M195" s="12" t="s">
        <v>392</v>
      </c>
    </row>
    <row r="196" spans="2:13">
      <c r="B196" s="13" t="s">
        <v>202</v>
      </c>
      <c r="C196" s="14" t="s">
        <v>394</v>
      </c>
      <c r="D196" s="14" t="s">
        <v>384</v>
      </c>
      <c r="E196" s="14" t="s">
        <v>449</v>
      </c>
      <c r="F196" s="14" t="s">
        <v>395</v>
      </c>
      <c r="G196" s="14" t="s">
        <v>393</v>
      </c>
      <c r="H196" s="14" t="s">
        <v>451</v>
      </c>
      <c r="I196" s="100"/>
      <c r="J196" s="14" t="s">
        <v>397</v>
      </c>
      <c r="K196" s="14" t="s">
        <v>388</v>
      </c>
      <c r="L196" s="106" t="s">
        <v>460</v>
      </c>
      <c r="M196" s="12" t="s">
        <v>392</v>
      </c>
    </row>
    <row r="197" spans="2:13">
      <c r="B197" s="13" t="s">
        <v>203</v>
      </c>
      <c r="C197" s="14" t="s">
        <v>391</v>
      </c>
      <c r="D197" s="14" t="s">
        <v>398</v>
      </c>
      <c r="E197" s="14" t="s">
        <v>448</v>
      </c>
      <c r="F197" s="14" t="s">
        <v>392</v>
      </c>
      <c r="G197" s="14" t="s">
        <v>390</v>
      </c>
      <c r="H197" s="14" t="s">
        <v>450</v>
      </c>
      <c r="I197" s="100"/>
      <c r="J197" s="14" t="s">
        <v>384</v>
      </c>
      <c r="K197" s="14" t="s">
        <v>386</v>
      </c>
      <c r="L197" s="12" t="s">
        <v>381</v>
      </c>
      <c r="M197" s="12" t="s">
        <v>385</v>
      </c>
    </row>
    <row r="198" spans="2:13">
      <c r="B198" s="13" t="s">
        <v>204</v>
      </c>
      <c r="C198" s="14" t="s">
        <v>394</v>
      </c>
      <c r="D198" s="14" t="s">
        <v>384</v>
      </c>
      <c r="E198" s="14" t="s">
        <v>449</v>
      </c>
      <c r="F198" s="14" t="s">
        <v>395</v>
      </c>
      <c r="G198" s="14" t="s">
        <v>393</v>
      </c>
      <c r="H198" s="14" t="s">
        <v>451</v>
      </c>
      <c r="I198" s="100"/>
      <c r="J198" s="14" t="s">
        <v>388</v>
      </c>
      <c r="K198" s="14" t="s">
        <v>386</v>
      </c>
      <c r="L198" s="12" t="s">
        <v>381</v>
      </c>
      <c r="M198" s="12" t="s">
        <v>385</v>
      </c>
    </row>
    <row r="199" spans="2:13">
      <c r="B199" s="13" t="s">
        <v>205</v>
      </c>
      <c r="C199" s="14" t="s">
        <v>394</v>
      </c>
      <c r="D199" s="14" t="s">
        <v>384</v>
      </c>
      <c r="E199" s="14" t="s">
        <v>449</v>
      </c>
      <c r="F199" s="14" t="s">
        <v>395</v>
      </c>
      <c r="G199" s="14" t="s">
        <v>393</v>
      </c>
      <c r="H199" s="14" t="s">
        <v>451</v>
      </c>
      <c r="I199" s="100"/>
      <c r="J199" s="14" t="s">
        <v>388</v>
      </c>
      <c r="K199" s="14" t="s">
        <v>386</v>
      </c>
      <c r="L199" s="12" t="s">
        <v>381</v>
      </c>
      <c r="M199" s="12" t="s">
        <v>385</v>
      </c>
    </row>
    <row r="200" spans="2:13">
      <c r="B200" s="13" t="s">
        <v>206</v>
      </c>
      <c r="C200" s="14" t="s">
        <v>391</v>
      </c>
      <c r="D200" s="14" t="s">
        <v>398</v>
      </c>
      <c r="E200" s="14" t="s">
        <v>448</v>
      </c>
      <c r="F200" s="14" t="s">
        <v>392</v>
      </c>
      <c r="G200" s="14" t="s">
        <v>390</v>
      </c>
      <c r="H200" s="14" t="s">
        <v>450</v>
      </c>
      <c r="I200" s="100"/>
      <c r="J200" s="14" t="s">
        <v>383</v>
      </c>
      <c r="K200" s="14" t="s">
        <v>384</v>
      </c>
      <c r="L200" s="106" t="s">
        <v>461</v>
      </c>
      <c r="M200" s="12" t="s">
        <v>395</v>
      </c>
    </row>
    <row r="201" spans="2:13">
      <c r="B201" s="13" t="s">
        <v>207</v>
      </c>
      <c r="C201" s="14" t="s">
        <v>391</v>
      </c>
      <c r="D201" s="14" t="s">
        <v>398</v>
      </c>
      <c r="E201" s="14" t="s">
        <v>448</v>
      </c>
      <c r="F201" s="14" t="s">
        <v>392</v>
      </c>
      <c r="G201" s="14" t="s">
        <v>390</v>
      </c>
      <c r="H201" s="14" t="s">
        <v>450</v>
      </c>
      <c r="I201" s="100"/>
      <c r="J201" s="14" t="s">
        <v>396</v>
      </c>
      <c r="K201" s="14" t="s">
        <v>395</v>
      </c>
      <c r="L201" s="12" t="s">
        <v>379</v>
      </c>
      <c r="M201" s="12" t="s">
        <v>384</v>
      </c>
    </row>
    <row r="202" spans="2:13">
      <c r="B202" s="13" t="s">
        <v>208</v>
      </c>
      <c r="C202" s="14" t="s">
        <v>391</v>
      </c>
      <c r="D202" s="14" t="s">
        <v>398</v>
      </c>
      <c r="E202" s="14" t="s">
        <v>448</v>
      </c>
      <c r="F202" s="14" t="s">
        <v>392</v>
      </c>
      <c r="G202" s="14" t="s">
        <v>390</v>
      </c>
      <c r="H202" s="14" t="s">
        <v>450</v>
      </c>
      <c r="I202" s="100"/>
      <c r="J202" s="14" t="s">
        <v>383</v>
      </c>
      <c r="K202" s="14" t="s">
        <v>381</v>
      </c>
      <c r="L202" s="12" t="s">
        <v>396</v>
      </c>
      <c r="M202" s="12" t="s">
        <v>394</v>
      </c>
    </row>
    <row r="203" spans="2:13">
      <c r="B203" s="13" t="s">
        <v>209</v>
      </c>
      <c r="C203" s="14" t="s">
        <v>391</v>
      </c>
      <c r="D203" s="14" t="s">
        <v>398</v>
      </c>
      <c r="E203" s="14" t="s">
        <v>448</v>
      </c>
      <c r="F203" s="14" t="s">
        <v>392</v>
      </c>
      <c r="G203" s="14" t="s">
        <v>390</v>
      </c>
      <c r="H203" s="14" t="s">
        <v>450</v>
      </c>
      <c r="I203" s="100"/>
      <c r="J203" s="14" t="s">
        <v>393</v>
      </c>
      <c r="K203" s="14" t="s">
        <v>383</v>
      </c>
      <c r="L203" s="106" t="s">
        <v>461</v>
      </c>
      <c r="M203" s="12" t="s">
        <v>395</v>
      </c>
    </row>
    <row r="204" spans="2:13">
      <c r="B204" s="13" t="s">
        <v>210</v>
      </c>
      <c r="C204" s="14" t="s">
        <v>391</v>
      </c>
      <c r="D204" s="14" t="s">
        <v>398</v>
      </c>
      <c r="E204" s="14" t="s">
        <v>448</v>
      </c>
      <c r="F204" s="14" t="s">
        <v>392</v>
      </c>
      <c r="G204" s="14" t="s">
        <v>390</v>
      </c>
      <c r="H204" s="14" t="s">
        <v>450</v>
      </c>
      <c r="I204" s="100"/>
      <c r="J204" s="14" t="s">
        <v>381</v>
      </c>
      <c r="K204" s="14" t="s">
        <v>382</v>
      </c>
      <c r="L204" s="12" t="s">
        <v>396</v>
      </c>
      <c r="M204" s="12" t="s">
        <v>394</v>
      </c>
    </row>
    <row r="205" spans="2:13">
      <c r="B205" s="13" t="s">
        <v>211</v>
      </c>
      <c r="C205" s="14" t="s">
        <v>394</v>
      </c>
      <c r="D205" s="14" t="s">
        <v>384</v>
      </c>
      <c r="E205" s="14" t="s">
        <v>449</v>
      </c>
      <c r="F205" s="14" t="s">
        <v>395</v>
      </c>
      <c r="G205" s="14" t="s">
        <v>393</v>
      </c>
      <c r="H205" s="14" t="s">
        <v>451</v>
      </c>
      <c r="I205" s="100"/>
      <c r="J205" s="14" t="s">
        <v>397</v>
      </c>
      <c r="K205" s="14" t="s">
        <v>381</v>
      </c>
      <c r="L205" s="12" t="s">
        <v>382</v>
      </c>
      <c r="M205" s="12" t="s">
        <v>386</v>
      </c>
    </row>
    <row r="206" spans="2:13">
      <c r="B206" s="13" t="s">
        <v>212</v>
      </c>
      <c r="C206" s="14" t="s">
        <v>391</v>
      </c>
      <c r="D206" s="14" t="s">
        <v>398</v>
      </c>
      <c r="E206" s="14" t="s">
        <v>448</v>
      </c>
      <c r="F206" s="14" t="s">
        <v>392</v>
      </c>
      <c r="G206" s="14" t="s">
        <v>390</v>
      </c>
      <c r="H206" s="14" t="s">
        <v>450</v>
      </c>
      <c r="I206" s="100"/>
      <c r="J206" s="14" t="s">
        <v>379</v>
      </c>
      <c r="K206" s="105" t="s">
        <v>461</v>
      </c>
      <c r="L206" s="12" t="s">
        <v>382</v>
      </c>
      <c r="M206" s="12" t="s">
        <v>386</v>
      </c>
    </row>
    <row r="207" spans="2:13">
      <c r="B207" s="13" t="s">
        <v>213</v>
      </c>
      <c r="C207" s="14" t="s">
        <v>394</v>
      </c>
      <c r="D207" s="14" t="s">
        <v>384</v>
      </c>
      <c r="E207" s="14" t="s">
        <v>449</v>
      </c>
      <c r="F207" s="14" t="s">
        <v>395</v>
      </c>
      <c r="G207" s="14" t="s">
        <v>393</v>
      </c>
      <c r="H207" s="14" t="s">
        <v>451</v>
      </c>
      <c r="I207" s="100"/>
      <c r="J207" s="14" t="s">
        <v>398</v>
      </c>
      <c r="K207" s="14" t="s">
        <v>391</v>
      </c>
      <c r="L207" s="106" t="s">
        <v>460</v>
      </c>
      <c r="M207" s="12" t="s">
        <v>392</v>
      </c>
    </row>
    <row r="208" spans="2:13">
      <c r="B208" s="13" t="s">
        <v>214</v>
      </c>
      <c r="C208" s="14" t="s">
        <v>394</v>
      </c>
      <c r="D208" s="14" t="s">
        <v>384</v>
      </c>
      <c r="E208" s="14" t="s">
        <v>449</v>
      </c>
      <c r="F208" s="14" t="s">
        <v>395</v>
      </c>
      <c r="G208" s="14" t="s">
        <v>393</v>
      </c>
      <c r="H208" s="14" t="s">
        <v>451</v>
      </c>
      <c r="I208" s="100"/>
      <c r="J208" s="14" t="s">
        <v>398</v>
      </c>
      <c r="K208" s="14" t="s">
        <v>391</v>
      </c>
      <c r="L208" s="106" t="s">
        <v>460</v>
      </c>
      <c r="M208" s="12" t="s">
        <v>392</v>
      </c>
    </row>
    <row r="209" spans="2:13">
      <c r="B209" s="13" t="s">
        <v>215</v>
      </c>
      <c r="C209" s="14" t="s">
        <v>394</v>
      </c>
      <c r="D209" s="14" t="s">
        <v>384</v>
      </c>
      <c r="E209" s="14" t="s">
        <v>449</v>
      </c>
      <c r="F209" s="14" t="s">
        <v>395</v>
      </c>
      <c r="G209" s="14" t="s">
        <v>393</v>
      </c>
      <c r="H209" s="14" t="s">
        <v>451</v>
      </c>
      <c r="I209" s="100"/>
      <c r="J209" s="14" t="s">
        <v>398</v>
      </c>
      <c r="K209" s="14" t="s">
        <v>391</v>
      </c>
      <c r="L209" s="106" t="s">
        <v>460</v>
      </c>
      <c r="M209" s="12" t="s">
        <v>392</v>
      </c>
    </row>
    <row r="210" spans="2:13">
      <c r="B210" s="13" t="s">
        <v>216</v>
      </c>
      <c r="C210" s="14" t="s">
        <v>394</v>
      </c>
      <c r="D210" s="14" t="s">
        <v>384</v>
      </c>
      <c r="E210" s="14" t="s">
        <v>449</v>
      </c>
      <c r="F210" s="14" t="s">
        <v>395</v>
      </c>
      <c r="G210" s="14" t="s">
        <v>393</v>
      </c>
      <c r="H210" s="14" t="s">
        <v>451</v>
      </c>
      <c r="I210" s="100"/>
      <c r="J210" s="14" t="s">
        <v>398</v>
      </c>
      <c r="K210" s="14" t="s">
        <v>391</v>
      </c>
      <c r="L210" s="106" t="s">
        <v>460</v>
      </c>
      <c r="M210" s="12" t="s">
        <v>392</v>
      </c>
    </row>
    <row r="211" spans="2:13">
      <c r="B211" s="13" t="s">
        <v>217</v>
      </c>
      <c r="C211" s="14" t="s">
        <v>394</v>
      </c>
      <c r="D211" s="14" t="s">
        <v>384</v>
      </c>
      <c r="E211" s="14" t="s">
        <v>449</v>
      </c>
      <c r="F211" s="14" t="s">
        <v>395</v>
      </c>
      <c r="G211" s="14" t="s">
        <v>393</v>
      </c>
      <c r="H211" s="14" t="s">
        <v>451</v>
      </c>
      <c r="I211" s="100"/>
      <c r="J211" s="14" t="s">
        <v>398</v>
      </c>
      <c r="K211" s="14" t="s">
        <v>391</v>
      </c>
      <c r="L211" s="106" t="s">
        <v>460</v>
      </c>
      <c r="M211" s="12" t="s">
        <v>392</v>
      </c>
    </row>
    <row r="212" spans="2:13">
      <c r="B212" s="13" t="s">
        <v>218</v>
      </c>
      <c r="C212" s="14" t="s">
        <v>394</v>
      </c>
      <c r="D212" s="14" t="s">
        <v>384</v>
      </c>
      <c r="E212" s="14" t="s">
        <v>449</v>
      </c>
      <c r="F212" s="14" t="s">
        <v>395</v>
      </c>
      <c r="G212" s="14" t="s">
        <v>393</v>
      </c>
      <c r="H212" s="14" t="s">
        <v>451</v>
      </c>
      <c r="I212" s="100"/>
      <c r="J212" s="14" t="s">
        <v>398</v>
      </c>
      <c r="K212" s="14" t="s">
        <v>391</v>
      </c>
      <c r="L212" s="106" t="s">
        <v>460</v>
      </c>
      <c r="M212" s="12" t="s">
        <v>392</v>
      </c>
    </row>
    <row r="213" spans="2:13">
      <c r="B213" s="13" t="s">
        <v>219</v>
      </c>
      <c r="C213" s="14" t="s">
        <v>394</v>
      </c>
      <c r="D213" s="14" t="s">
        <v>384</v>
      </c>
      <c r="E213" s="14" t="s">
        <v>449</v>
      </c>
      <c r="F213" s="14" t="s">
        <v>395</v>
      </c>
      <c r="G213" s="14" t="s">
        <v>393</v>
      </c>
      <c r="H213" s="14" t="s">
        <v>451</v>
      </c>
      <c r="I213" s="100"/>
      <c r="J213" s="14" t="s">
        <v>390</v>
      </c>
      <c r="K213" s="14" t="s">
        <v>387</v>
      </c>
      <c r="L213" s="12" t="s">
        <v>397</v>
      </c>
      <c r="M213" s="12" t="s">
        <v>398</v>
      </c>
    </row>
    <row r="214" spans="2:13">
      <c r="B214" s="13" t="s">
        <v>220</v>
      </c>
      <c r="C214" s="14" t="s">
        <v>394</v>
      </c>
      <c r="D214" s="14" t="s">
        <v>384</v>
      </c>
      <c r="E214" s="14" t="s">
        <v>449</v>
      </c>
      <c r="F214" s="14" t="s">
        <v>395</v>
      </c>
      <c r="G214" s="14" t="s">
        <v>393</v>
      </c>
      <c r="H214" s="14" t="s">
        <v>451</v>
      </c>
      <c r="I214" s="100"/>
      <c r="J214" s="14" t="s">
        <v>390</v>
      </c>
      <c r="K214" s="14" t="s">
        <v>387</v>
      </c>
      <c r="L214" s="12" t="s">
        <v>397</v>
      </c>
      <c r="M214" s="12" t="s">
        <v>398</v>
      </c>
    </row>
    <row r="215" spans="2:13">
      <c r="B215" s="13" t="s">
        <v>221</v>
      </c>
      <c r="C215" s="14" t="s">
        <v>394</v>
      </c>
      <c r="D215" s="14" t="s">
        <v>384</v>
      </c>
      <c r="E215" s="14" t="s">
        <v>449</v>
      </c>
      <c r="F215" s="14" t="s">
        <v>395</v>
      </c>
      <c r="G215" s="14" t="s">
        <v>393</v>
      </c>
      <c r="H215" s="14" t="s">
        <v>451</v>
      </c>
      <c r="I215" s="100"/>
      <c r="J215" s="14" t="s">
        <v>390</v>
      </c>
      <c r="K215" s="14" t="s">
        <v>387</v>
      </c>
      <c r="L215" s="12" t="s">
        <v>397</v>
      </c>
      <c r="M215" s="12" t="s">
        <v>398</v>
      </c>
    </row>
    <row r="216" spans="2:13">
      <c r="B216" s="13" t="s">
        <v>222</v>
      </c>
      <c r="C216" s="14" t="s">
        <v>394</v>
      </c>
      <c r="D216" s="14" t="s">
        <v>384</v>
      </c>
      <c r="E216" s="14" t="s">
        <v>449</v>
      </c>
      <c r="F216" s="14" t="s">
        <v>395</v>
      </c>
      <c r="G216" s="14" t="s">
        <v>393</v>
      </c>
      <c r="H216" s="14" t="s">
        <v>451</v>
      </c>
      <c r="I216" s="100"/>
      <c r="J216" s="14" t="s">
        <v>390</v>
      </c>
      <c r="K216" s="14" t="s">
        <v>387</v>
      </c>
      <c r="L216" s="12" t="s">
        <v>397</v>
      </c>
      <c r="M216" s="12" t="s">
        <v>398</v>
      </c>
    </row>
    <row r="217" spans="2:13">
      <c r="B217" s="13" t="s">
        <v>223</v>
      </c>
      <c r="C217" s="14" t="s">
        <v>394</v>
      </c>
      <c r="D217" s="14" t="s">
        <v>384</v>
      </c>
      <c r="E217" s="14" t="s">
        <v>449</v>
      </c>
      <c r="F217" s="14" t="s">
        <v>395</v>
      </c>
      <c r="G217" s="14" t="s">
        <v>393</v>
      </c>
      <c r="H217" s="14" t="s">
        <v>451</v>
      </c>
      <c r="I217" s="100"/>
      <c r="J217" s="14" t="s">
        <v>390</v>
      </c>
      <c r="K217" s="14" t="s">
        <v>387</v>
      </c>
      <c r="L217" s="12" t="s">
        <v>397</v>
      </c>
      <c r="M217" s="12" t="s">
        <v>398</v>
      </c>
    </row>
    <row r="218" spans="2:13">
      <c r="B218" s="13" t="s">
        <v>224</v>
      </c>
      <c r="C218" s="14" t="s">
        <v>394</v>
      </c>
      <c r="D218" s="14" t="s">
        <v>384</v>
      </c>
      <c r="E218" s="14" t="s">
        <v>449</v>
      </c>
      <c r="F218" s="14" t="s">
        <v>395</v>
      </c>
      <c r="G218" s="14" t="s">
        <v>393</v>
      </c>
      <c r="H218" s="14" t="s">
        <v>451</v>
      </c>
      <c r="I218" s="100"/>
      <c r="J218" s="14" t="s">
        <v>390</v>
      </c>
      <c r="K218" s="14" t="s">
        <v>387</v>
      </c>
      <c r="L218" s="12" t="s">
        <v>397</v>
      </c>
      <c r="M218" s="12" t="s">
        <v>398</v>
      </c>
    </row>
    <row r="219" spans="2:13">
      <c r="B219" s="13" t="s">
        <v>225</v>
      </c>
      <c r="C219" s="14" t="s">
        <v>391</v>
      </c>
      <c r="D219" s="14" t="s">
        <v>398</v>
      </c>
      <c r="E219" s="14" t="s">
        <v>448</v>
      </c>
      <c r="F219" s="14" t="s">
        <v>392</v>
      </c>
      <c r="G219" s="14" t="s">
        <v>390</v>
      </c>
      <c r="H219" s="14" t="s">
        <v>450</v>
      </c>
      <c r="I219" s="100"/>
      <c r="J219" s="14" t="s">
        <v>396</v>
      </c>
      <c r="K219" s="14" t="s">
        <v>382</v>
      </c>
      <c r="L219" s="12" t="s">
        <v>379</v>
      </c>
      <c r="M219" s="12" t="s">
        <v>384</v>
      </c>
    </row>
    <row r="220" spans="2:13">
      <c r="B220" s="13" t="s">
        <v>226</v>
      </c>
      <c r="C220" s="14" t="s">
        <v>391</v>
      </c>
      <c r="D220" s="14" t="s">
        <v>398</v>
      </c>
      <c r="E220" s="14" t="s">
        <v>448</v>
      </c>
      <c r="F220" s="14" t="s">
        <v>392</v>
      </c>
      <c r="G220" s="14" t="s">
        <v>390</v>
      </c>
      <c r="H220" s="14" t="s">
        <v>450</v>
      </c>
      <c r="I220" s="100"/>
      <c r="J220" s="14" t="s">
        <v>396</v>
      </c>
      <c r="K220" s="14" t="s">
        <v>395</v>
      </c>
      <c r="L220" s="12" t="s">
        <v>379</v>
      </c>
      <c r="M220" s="12" t="s">
        <v>384</v>
      </c>
    </row>
    <row r="221" spans="2:13">
      <c r="B221" s="13" t="s">
        <v>227</v>
      </c>
      <c r="C221" s="14" t="s">
        <v>391</v>
      </c>
      <c r="D221" s="14" t="s">
        <v>398</v>
      </c>
      <c r="E221" s="14" t="s">
        <v>448</v>
      </c>
      <c r="F221" s="14" t="s">
        <v>392</v>
      </c>
      <c r="G221" s="14" t="s">
        <v>390</v>
      </c>
      <c r="H221" s="14" t="s">
        <v>450</v>
      </c>
      <c r="I221" s="100"/>
      <c r="J221" s="104" t="s">
        <v>461</v>
      </c>
      <c r="K221" s="14" t="s">
        <v>385</v>
      </c>
      <c r="L221" s="12" t="s">
        <v>383</v>
      </c>
      <c r="M221" s="12" t="s">
        <v>393</v>
      </c>
    </row>
    <row r="222" spans="2:13">
      <c r="B222" s="13" t="s">
        <v>228</v>
      </c>
      <c r="C222" s="14" t="s">
        <v>391</v>
      </c>
      <c r="D222" s="14" t="s">
        <v>398</v>
      </c>
      <c r="E222" s="14" t="s">
        <v>448</v>
      </c>
      <c r="F222" s="14" t="s">
        <v>392</v>
      </c>
      <c r="G222" s="14" t="s">
        <v>390</v>
      </c>
      <c r="H222" s="14" t="s">
        <v>450</v>
      </c>
      <c r="I222" s="100"/>
      <c r="J222" s="104" t="s">
        <v>461</v>
      </c>
      <c r="K222" s="14" t="s">
        <v>385</v>
      </c>
      <c r="L222" s="12" t="s">
        <v>383</v>
      </c>
      <c r="M222" s="12" t="s">
        <v>393</v>
      </c>
    </row>
    <row r="223" spans="2:13">
      <c r="B223" s="13" t="s">
        <v>229</v>
      </c>
      <c r="C223" s="14" t="s">
        <v>391</v>
      </c>
      <c r="D223" s="14" t="s">
        <v>398</v>
      </c>
      <c r="E223" s="14" t="s">
        <v>448</v>
      </c>
      <c r="F223" s="14" t="s">
        <v>392</v>
      </c>
      <c r="G223" s="14" t="s">
        <v>390</v>
      </c>
      <c r="H223" s="14" t="s">
        <v>450</v>
      </c>
      <c r="I223" s="100"/>
      <c r="J223" s="104" t="s">
        <v>461</v>
      </c>
      <c r="K223" s="14" t="s">
        <v>385</v>
      </c>
      <c r="L223" s="12" t="s">
        <v>383</v>
      </c>
      <c r="M223" s="12" t="s">
        <v>393</v>
      </c>
    </row>
    <row r="224" spans="2:13">
      <c r="B224" s="13" t="s">
        <v>230</v>
      </c>
      <c r="C224" s="14" t="s">
        <v>391</v>
      </c>
      <c r="D224" s="14" t="s">
        <v>398</v>
      </c>
      <c r="E224" s="14" t="s">
        <v>448</v>
      </c>
      <c r="F224" s="14" t="s">
        <v>392</v>
      </c>
      <c r="G224" s="14" t="s">
        <v>390</v>
      </c>
      <c r="H224" s="14" t="s">
        <v>450</v>
      </c>
      <c r="I224" s="100"/>
      <c r="J224" s="104" t="s">
        <v>461</v>
      </c>
      <c r="K224" s="14" t="s">
        <v>385</v>
      </c>
      <c r="L224" s="12" t="s">
        <v>383</v>
      </c>
      <c r="M224" s="12" t="s">
        <v>393</v>
      </c>
    </row>
    <row r="225" spans="2:13">
      <c r="B225" s="13" t="s">
        <v>231</v>
      </c>
      <c r="C225" s="14" t="s">
        <v>391</v>
      </c>
      <c r="D225" s="14" t="s">
        <v>398</v>
      </c>
      <c r="E225" s="14" t="s">
        <v>448</v>
      </c>
      <c r="F225" s="14" t="s">
        <v>392</v>
      </c>
      <c r="G225" s="14" t="s">
        <v>390</v>
      </c>
      <c r="H225" s="14" t="s">
        <v>450</v>
      </c>
      <c r="I225" s="100"/>
      <c r="J225" s="104" t="s">
        <v>461</v>
      </c>
      <c r="K225" s="14" t="s">
        <v>385</v>
      </c>
      <c r="L225" s="12" t="s">
        <v>383</v>
      </c>
      <c r="M225" s="12" t="s">
        <v>393</v>
      </c>
    </row>
    <row r="226" spans="2:13">
      <c r="B226" s="13" t="s">
        <v>232</v>
      </c>
      <c r="C226" s="14" t="s">
        <v>391</v>
      </c>
      <c r="D226" s="14" t="s">
        <v>398</v>
      </c>
      <c r="E226" s="14" t="s">
        <v>448</v>
      </c>
      <c r="F226" s="14" t="s">
        <v>392</v>
      </c>
      <c r="G226" s="14" t="s">
        <v>390</v>
      </c>
      <c r="H226" s="14" t="s">
        <v>450</v>
      </c>
      <c r="I226" s="100"/>
      <c r="J226" s="104" t="s">
        <v>461</v>
      </c>
      <c r="K226" s="14" t="s">
        <v>385</v>
      </c>
      <c r="L226" s="12" t="s">
        <v>383</v>
      </c>
      <c r="M226" s="12" t="s">
        <v>393</v>
      </c>
    </row>
    <row r="227" spans="2:13">
      <c r="B227" s="13" t="s">
        <v>233</v>
      </c>
      <c r="C227" s="14" t="s">
        <v>394</v>
      </c>
      <c r="D227" s="14" t="s">
        <v>384</v>
      </c>
      <c r="E227" s="14" t="s">
        <v>449</v>
      </c>
      <c r="F227" s="14" t="s">
        <v>395</v>
      </c>
      <c r="G227" s="14" t="s">
        <v>393</v>
      </c>
      <c r="H227" s="14" t="s">
        <v>451</v>
      </c>
      <c r="I227" s="100"/>
      <c r="J227" s="14" t="s">
        <v>391</v>
      </c>
      <c r="K227" s="14" t="s">
        <v>386</v>
      </c>
      <c r="L227" s="12" t="s">
        <v>381</v>
      </c>
      <c r="M227" s="12" t="s">
        <v>385</v>
      </c>
    </row>
    <row r="228" spans="2:13">
      <c r="B228" s="13" t="s">
        <v>234</v>
      </c>
      <c r="C228" s="14" t="s">
        <v>394</v>
      </c>
      <c r="D228" s="14" t="s">
        <v>384</v>
      </c>
      <c r="E228" s="14" t="s">
        <v>449</v>
      </c>
      <c r="F228" s="14" t="s">
        <v>395</v>
      </c>
      <c r="G228" s="14" t="s">
        <v>393</v>
      </c>
      <c r="H228" s="14" t="s">
        <v>451</v>
      </c>
      <c r="I228" s="100"/>
      <c r="J228" s="14" t="s">
        <v>391</v>
      </c>
      <c r="K228" s="14" t="s">
        <v>386</v>
      </c>
      <c r="L228" s="12" t="s">
        <v>381</v>
      </c>
      <c r="M228" s="12" t="s">
        <v>385</v>
      </c>
    </row>
    <row r="229" spans="2:13">
      <c r="B229" s="13" t="s">
        <v>235</v>
      </c>
      <c r="C229" s="14" t="s">
        <v>394</v>
      </c>
      <c r="D229" s="14" t="s">
        <v>384</v>
      </c>
      <c r="E229" s="14" t="s">
        <v>449</v>
      </c>
      <c r="F229" s="14" t="s">
        <v>395</v>
      </c>
      <c r="G229" s="14" t="s">
        <v>393</v>
      </c>
      <c r="H229" s="14" t="s">
        <v>451</v>
      </c>
      <c r="I229" s="100"/>
      <c r="J229" s="14" t="s">
        <v>391</v>
      </c>
      <c r="K229" s="14" t="s">
        <v>386</v>
      </c>
      <c r="L229" s="12" t="s">
        <v>381</v>
      </c>
      <c r="M229" s="12" t="s">
        <v>385</v>
      </c>
    </row>
    <row r="230" spans="2:13">
      <c r="B230" s="13" t="s">
        <v>236</v>
      </c>
      <c r="C230" s="14" t="s">
        <v>394</v>
      </c>
      <c r="D230" s="14" t="s">
        <v>384</v>
      </c>
      <c r="E230" s="14" t="s">
        <v>449</v>
      </c>
      <c r="F230" s="14" t="s">
        <v>395</v>
      </c>
      <c r="G230" s="14" t="s">
        <v>393</v>
      </c>
      <c r="H230" s="14" t="s">
        <v>451</v>
      </c>
      <c r="I230" s="100"/>
      <c r="J230" s="14" t="s">
        <v>391</v>
      </c>
      <c r="K230" s="14" t="s">
        <v>386</v>
      </c>
      <c r="L230" s="12" t="s">
        <v>381</v>
      </c>
      <c r="M230" s="12" t="s">
        <v>385</v>
      </c>
    </row>
    <row r="231" spans="2:13">
      <c r="B231" s="13" t="s">
        <v>237</v>
      </c>
      <c r="C231" s="14" t="s">
        <v>394</v>
      </c>
      <c r="D231" s="14" t="s">
        <v>384</v>
      </c>
      <c r="E231" s="14" t="s">
        <v>449</v>
      </c>
      <c r="F231" s="14" t="s">
        <v>395</v>
      </c>
      <c r="G231" s="14" t="s">
        <v>393</v>
      </c>
      <c r="H231" s="14" t="s">
        <v>451</v>
      </c>
      <c r="I231" s="100"/>
      <c r="J231" s="14" t="s">
        <v>391</v>
      </c>
      <c r="K231" s="14" t="s">
        <v>386</v>
      </c>
      <c r="L231" s="12" t="s">
        <v>381</v>
      </c>
      <c r="M231" s="12" t="s">
        <v>385</v>
      </c>
    </row>
    <row r="232" spans="2:13">
      <c r="B232" s="13" t="s">
        <v>238</v>
      </c>
      <c r="C232" s="14" t="s">
        <v>394</v>
      </c>
      <c r="D232" s="14" t="s">
        <v>384</v>
      </c>
      <c r="E232" s="14" t="s">
        <v>449</v>
      </c>
      <c r="F232" s="14" t="s">
        <v>395</v>
      </c>
      <c r="G232" s="14" t="s">
        <v>393</v>
      </c>
      <c r="H232" s="14" t="s">
        <v>451</v>
      </c>
      <c r="I232" s="100"/>
      <c r="J232" s="14" t="s">
        <v>391</v>
      </c>
      <c r="K232" s="14" t="s">
        <v>386</v>
      </c>
      <c r="L232" s="12" t="s">
        <v>381</v>
      </c>
      <c r="M232" s="12" t="s">
        <v>385</v>
      </c>
    </row>
    <row r="233" spans="2:13">
      <c r="B233" s="13" t="s">
        <v>239</v>
      </c>
      <c r="C233" s="14" t="s">
        <v>391</v>
      </c>
      <c r="D233" s="14" t="s">
        <v>398</v>
      </c>
      <c r="E233" s="14" t="s">
        <v>448</v>
      </c>
      <c r="F233" s="14" t="s">
        <v>392</v>
      </c>
      <c r="G233" s="14" t="s">
        <v>390</v>
      </c>
      <c r="H233" s="14" t="s">
        <v>450</v>
      </c>
      <c r="I233" s="100"/>
      <c r="J233" s="104" t="s">
        <v>461</v>
      </c>
      <c r="K233" s="14" t="s">
        <v>381</v>
      </c>
      <c r="L233" s="12" t="s">
        <v>383</v>
      </c>
      <c r="M233" s="12" t="s">
        <v>393</v>
      </c>
    </row>
    <row r="234" spans="2:13">
      <c r="B234" s="13" t="s">
        <v>240</v>
      </c>
      <c r="C234" s="14" t="s">
        <v>391</v>
      </c>
      <c r="D234" s="14" t="s">
        <v>398</v>
      </c>
      <c r="E234" s="14" t="s">
        <v>448</v>
      </c>
      <c r="F234" s="14" t="s">
        <v>392</v>
      </c>
      <c r="G234" s="14" t="s">
        <v>390</v>
      </c>
      <c r="H234" s="14" t="s">
        <v>450</v>
      </c>
      <c r="I234" s="100"/>
      <c r="J234" s="104" t="s">
        <v>461</v>
      </c>
      <c r="K234" s="14" t="s">
        <v>381</v>
      </c>
      <c r="L234" s="12" t="s">
        <v>383</v>
      </c>
      <c r="M234" s="12" t="s">
        <v>393</v>
      </c>
    </row>
    <row r="235" spans="2:13">
      <c r="B235" s="13" t="s">
        <v>241</v>
      </c>
      <c r="C235" s="14" t="s">
        <v>391</v>
      </c>
      <c r="D235" s="14" t="s">
        <v>398</v>
      </c>
      <c r="E235" s="14" t="s">
        <v>448</v>
      </c>
      <c r="F235" s="14" t="s">
        <v>392</v>
      </c>
      <c r="G235" s="14" t="s">
        <v>390</v>
      </c>
      <c r="H235" s="14" t="s">
        <v>450</v>
      </c>
      <c r="I235" s="100"/>
      <c r="J235" s="104" t="s">
        <v>461</v>
      </c>
      <c r="K235" s="14" t="s">
        <v>381</v>
      </c>
      <c r="L235" s="12" t="s">
        <v>383</v>
      </c>
      <c r="M235" s="12" t="s">
        <v>393</v>
      </c>
    </row>
    <row r="236" spans="2:13">
      <c r="B236" s="13" t="s">
        <v>242</v>
      </c>
      <c r="C236" s="14" t="s">
        <v>391</v>
      </c>
      <c r="D236" s="14" t="s">
        <v>398</v>
      </c>
      <c r="E236" s="14" t="s">
        <v>448</v>
      </c>
      <c r="F236" s="14" t="s">
        <v>392</v>
      </c>
      <c r="G236" s="14" t="s">
        <v>390</v>
      </c>
      <c r="H236" s="14" t="s">
        <v>450</v>
      </c>
      <c r="I236" s="100"/>
      <c r="J236" s="104" t="s">
        <v>461</v>
      </c>
      <c r="K236" s="14" t="s">
        <v>381</v>
      </c>
      <c r="L236" s="12" t="s">
        <v>383</v>
      </c>
      <c r="M236" s="12" t="s">
        <v>393</v>
      </c>
    </row>
    <row r="237" spans="2:13">
      <c r="B237" s="13" t="s">
        <v>243</v>
      </c>
      <c r="C237" s="14" t="s">
        <v>391</v>
      </c>
      <c r="D237" s="14" t="s">
        <v>398</v>
      </c>
      <c r="E237" s="14" t="s">
        <v>448</v>
      </c>
      <c r="F237" s="14" t="s">
        <v>392</v>
      </c>
      <c r="G237" s="14" t="s">
        <v>390</v>
      </c>
      <c r="H237" s="14" t="s">
        <v>450</v>
      </c>
      <c r="I237" s="100"/>
      <c r="J237" s="104" t="s">
        <v>461</v>
      </c>
      <c r="K237" s="14" t="s">
        <v>381</v>
      </c>
      <c r="L237" s="12" t="s">
        <v>383</v>
      </c>
      <c r="M237" s="12" t="s">
        <v>393</v>
      </c>
    </row>
    <row r="238" spans="2:13">
      <c r="B238" s="13" t="s">
        <v>244</v>
      </c>
      <c r="C238" s="14" t="s">
        <v>394</v>
      </c>
      <c r="D238" s="14" t="s">
        <v>384</v>
      </c>
      <c r="E238" s="14" t="s">
        <v>449</v>
      </c>
      <c r="F238" s="14" t="s">
        <v>395</v>
      </c>
      <c r="G238" s="14" t="s">
        <v>393</v>
      </c>
      <c r="H238" s="14" t="s">
        <v>451</v>
      </c>
      <c r="I238" s="100"/>
      <c r="J238" s="14" t="s">
        <v>386</v>
      </c>
      <c r="K238" s="14" t="s">
        <v>387</v>
      </c>
      <c r="L238" s="12" t="s">
        <v>388</v>
      </c>
      <c r="M238" s="12" t="s">
        <v>391</v>
      </c>
    </row>
    <row r="239" spans="2:13">
      <c r="B239" s="13" t="s">
        <v>245</v>
      </c>
      <c r="C239" s="14" t="s">
        <v>391</v>
      </c>
      <c r="D239" s="14" t="s">
        <v>398</v>
      </c>
      <c r="E239" s="14" t="s">
        <v>448</v>
      </c>
      <c r="F239" s="14" t="s">
        <v>392</v>
      </c>
      <c r="G239" s="14" t="s">
        <v>390</v>
      </c>
      <c r="H239" s="14" t="s">
        <v>450</v>
      </c>
      <c r="I239" s="100"/>
      <c r="J239" s="14" t="s">
        <v>396</v>
      </c>
      <c r="K239" s="14" t="s">
        <v>386</v>
      </c>
      <c r="L239" s="12" t="s">
        <v>379</v>
      </c>
      <c r="M239" s="12" t="s">
        <v>384</v>
      </c>
    </row>
    <row r="240" spans="2:13">
      <c r="B240" s="13" t="s">
        <v>246</v>
      </c>
      <c r="C240" s="14" t="s">
        <v>391</v>
      </c>
      <c r="D240" s="14" t="s">
        <v>398</v>
      </c>
      <c r="E240" s="14" t="s">
        <v>448</v>
      </c>
      <c r="F240" s="14" t="s">
        <v>392</v>
      </c>
      <c r="G240" s="14" t="s">
        <v>390</v>
      </c>
      <c r="H240" s="14" t="s">
        <v>450</v>
      </c>
      <c r="I240" s="100"/>
      <c r="J240" s="14" t="s">
        <v>396</v>
      </c>
      <c r="K240" s="14" t="s">
        <v>386</v>
      </c>
      <c r="L240" s="12" t="s">
        <v>379</v>
      </c>
      <c r="M240" s="12" t="s">
        <v>384</v>
      </c>
    </row>
    <row r="241" spans="2:13">
      <c r="B241" s="13" t="s">
        <v>247</v>
      </c>
      <c r="C241" s="14" t="s">
        <v>391</v>
      </c>
      <c r="D241" s="14" t="s">
        <v>398</v>
      </c>
      <c r="E241" s="14" t="s">
        <v>448</v>
      </c>
      <c r="F241" s="14" t="s">
        <v>392</v>
      </c>
      <c r="G241" s="14" t="s">
        <v>390</v>
      </c>
      <c r="H241" s="14" t="s">
        <v>450</v>
      </c>
      <c r="I241" s="100"/>
      <c r="J241" s="14" t="s">
        <v>396</v>
      </c>
      <c r="K241" s="14" t="s">
        <v>386</v>
      </c>
      <c r="L241" s="12" t="s">
        <v>379</v>
      </c>
      <c r="M241" s="12" t="s">
        <v>384</v>
      </c>
    </row>
    <row r="242" spans="2:13">
      <c r="B242" s="13" t="s">
        <v>248</v>
      </c>
      <c r="C242" s="14" t="s">
        <v>394</v>
      </c>
      <c r="D242" s="14" t="s">
        <v>384</v>
      </c>
      <c r="E242" s="14" t="s">
        <v>449</v>
      </c>
      <c r="F242" s="14" t="s">
        <v>395</v>
      </c>
      <c r="G242" s="14" t="s">
        <v>393</v>
      </c>
      <c r="H242" s="14" t="s">
        <v>451</v>
      </c>
      <c r="I242" s="100"/>
      <c r="J242" s="14" t="s">
        <v>392</v>
      </c>
      <c r="K242" s="14" t="s">
        <v>381</v>
      </c>
      <c r="L242" s="12" t="s">
        <v>387</v>
      </c>
      <c r="M242" s="12" t="s">
        <v>390</v>
      </c>
    </row>
    <row r="243" spans="2:13">
      <c r="B243" s="13" t="s">
        <v>249</v>
      </c>
      <c r="C243" s="14" t="s">
        <v>394</v>
      </c>
      <c r="D243" s="14" t="s">
        <v>384</v>
      </c>
      <c r="E243" s="14" t="s">
        <v>449</v>
      </c>
      <c r="F243" s="14" t="s">
        <v>395</v>
      </c>
      <c r="G243" s="14" t="s">
        <v>393</v>
      </c>
      <c r="H243" s="14" t="s">
        <v>451</v>
      </c>
      <c r="I243" s="100"/>
      <c r="J243" s="14" t="s">
        <v>392</v>
      </c>
      <c r="K243" s="14" t="s">
        <v>381</v>
      </c>
      <c r="L243" s="12" t="s">
        <v>387</v>
      </c>
      <c r="M243" s="12" t="s">
        <v>390</v>
      </c>
    </row>
    <row r="244" spans="2:13">
      <c r="B244" s="13" t="s">
        <v>250</v>
      </c>
      <c r="C244" s="14" t="s">
        <v>391</v>
      </c>
      <c r="D244" s="14" t="s">
        <v>398</v>
      </c>
      <c r="E244" s="14" t="s">
        <v>448</v>
      </c>
      <c r="F244" s="14" t="s">
        <v>392</v>
      </c>
      <c r="G244" s="14" t="s">
        <v>390</v>
      </c>
      <c r="H244" s="14" t="s">
        <v>450</v>
      </c>
      <c r="I244" s="100"/>
      <c r="J244" s="14" t="s">
        <v>381</v>
      </c>
      <c r="K244" s="14" t="s">
        <v>382</v>
      </c>
      <c r="L244" s="12" t="s">
        <v>383</v>
      </c>
      <c r="M244" s="12" t="s">
        <v>393</v>
      </c>
    </row>
    <row r="245" spans="2:13">
      <c r="B245" s="13" t="s">
        <v>251</v>
      </c>
      <c r="C245" s="14" t="s">
        <v>391</v>
      </c>
      <c r="D245" s="14" t="s">
        <v>398</v>
      </c>
      <c r="E245" s="14" t="s">
        <v>448</v>
      </c>
      <c r="F245" s="14" t="s">
        <v>392</v>
      </c>
      <c r="G245" s="14" t="s">
        <v>390</v>
      </c>
      <c r="H245" s="14" t="s">
        <v>450</v>
      </c>
      <c r="I245" s="100"/>
      <c r="J245" s="14" t="s">
        <v>381</v>
      </c>
      <c r="K245" s="14" t="s">
        <v>382</v>
      </c>
      <c r="L245" s="12" t="s">
        <v>383</v>
      </c>
      <c r="M245" s="12" t="s">
        <v>393</v>
      </c>
    </row>
    <row r="246" spans="2:13">
      <c r="B246" s="13" t="s">
        <v>252</v>
      </c>
      <c r="C246" s="14" t="s">
        <v>394</v>
      </c>
      <c r="D246" s="14" t="s">
        <v>384</v>
      </c>
      <c r="E246" s="14" t="s">
        <v>449</v>
      </c>
      <c r="F246" s="14" t="s">
        <v>395</v>
      </c>
      <c r="G246" s="14" t="s">
        <v>393</v>
      </c>
      <c r="H246" s="14" t="s">
        <v>451</v>
      </c>
      <c r="I246" s="100"/>
      <c r="J246" s="14" t="s">
        <v>382</v>
      </c>
      <c r="K246" s="14" t="s">
        <v>398</v>
      </c>
      <c r="L246" s="12" t="s">
        <v>388</v>
      </c>
      <c r="M246" s="12" t="s">
        <v>391</v>
      </c>
    </row>
    <row r="247" spans="2:13">
      <c r="B247" s="13" t="s">
        <v>253</v>
      </c>
      <c r="C247" s="14" t="s">
        <v>394</v>
      </c>
      <c r="D247" s="14" t="s">
        <v>384</v>
      </c>
      <c r="E247" s="14" t="s">
        <v>449</v>
      </c>
      <c r="F247" s="14" t="s">
        <v>395</v>
      </c>
      <c r="G247" s="14" t="s">
        <v>393</v>
      </c>
      <c r="H247" s="14" t="s">
        <v>451</v>
      </c>
      <c r="I247" s="100"/>
      <c r="J247" s="14" t="s">
        <v>398</v>
      </c>
      <c r="K247" s="14" t="s">
        <v>381</v>
      </c>
      <c r="L247" s="12" t="s">
        <v>382</v>
      </c>
      <c r="M247" s="12" t="s">
        <v>386</v>
      </c>
    </row>
    <row r="248" spans="2:13">
      <c r="B248" s="13" t="s">
        <v>254</v>
      </c>
      <c r="C248" s="14" t="s">
        <v>394</v>
      </c>
      <c r="D248" s="14" t="s">
        <v>384</v>
      </c>
      <c r="E248" s="14" t="s">
        <v>449</v>
      </c>
      <c r="F248" s="14" t="s">
        <v>395</v>
      </c>
      <c r="G248" s="14" t="s">
        <v>393</v>
      </c>
      <c r="H248" s="14" t="s">
        <v>451</v>
      </c>
      <c r="I248" s="100"/>
      <c r="J248" s="14" t="s">
        <v>397</v>
      </c>
      <c r="K248" s="14" t="s">
        <v>381</v>
      </c>
      <c r="L248" s="106" t="s">
        <v>460</v>
      </c>
      <c r="M248" s="12" t="s">
        <v>392</v>
      </c>
    </row>
    <row r="249" spans="2:13">
      <c r="B249" s="13" t="s">
        <v>255</v>
      </c>
      <c r="C249" s="14" t="s">
        <v>391</v>
      </c>
      <c r="D249" s="14" t="s">
        <v>398</v>
      </c>
      <c r="E249" s="14" t="s">
        <v>448</v>
      </c>
      <c r="F249" s="14" t="s">
        <v>392</v>
      </c>
      <c r="G249" s="14" t="s">
        <v>390</v>
      </c>
      <c r="H249" s="14" t="s">
        <v>450</v>
      </c>
      <c r="I249" s="100"/>
      <c r="J249" s="14" t="s">
        <v>393</v>
      </c>
      <c r="K249" s="14" t="s">
        <v>385</v>
      </c>
      <c r="L249" s="106" t="s">
        <v>461</v>
      </c>
      <c r="M249" s="12" t="s">
        <v>395</v>
      </c>
    </row>
    <row r="250" spans="2:13">
      <c r="B250" s="13" t="s">
        <v>256</v>
      </c>
      <c r="C250" s="14" t="s">
        <v>391</v>
      </c>
      <c r="D250" s="14" t="s">
        <v>398</v>
      </c>
      <c r="E250" s="14" t="s">
        <v>448</v>
      </c>
      <c r="F250" s="14" t="s">
        <v>392</v>
      </c>
      <c r="G250" s="14" t="s">
        <v>390</v>
      </c>
      <c r="H250" s="14" t="s">
        <v>450</v>
      </c>
      <c r="I250" s="100"/>
      <c r="J250" s="14" t="s">
        <v>393</v>
      </c>
      <c r="K250" s="14" t="s">
        <v>385</v>
      </c>
      <c r="L250" s="106" t="s">
        <v>461</v>
      </c>
      <c r="M250" s="12" t="s">
        <v>395</v>
      </c>
    </row>
    <row r="251" spans="2:13">
      <c r="B251" s="13" t="s">
        <v>257</v>
      </c>
      <c r="C251" s="14" t="s">
        <v>391</v>
      </c>
      <c r="D251" s="14" t="s">
        <v>398</v>
      </c>
      <c r="E251" s="14" t="s">
        <v>448</v>
      </c>
      <c r="F251" s="14" t="s">
        <v>392</v>
      </c>
      <c r="G251" s="14" t="s">
        <v>390</v>
      </c>
      <c r="H251" s="14" t="s">
        <v>450</v>
      </c>
      <c r="I251" s="100"/>
      <c r="J251" s="14" t="s">
        <v>393</v>
      </c>
      <c r="K251" s="14" t="s">
        <v>385</v>
      </c>
      <c r="L251" s="106" t="s">
        <v>461</v>
      </c>
      <c r="M251" s="12" t="s">
        <v>395</v>
      </c>
    </row>
    <row r="252" spans="2:13">
      <c r="B252" s="13" t="s">
        <v>258</v>
      </c>
      <c r="C252" s="14" t="s">
        <v>391</v>
      </c>
      <c r="D252" s="14" t="s">
        <v>398</v>
      </c>
      <c r="E252" s="14" t="s">
        <v>448</v>
      </c>
      <c r="F252" s="14" t="s">
        <v>392</v>
      </c>
      <c r="G252" s="14" t="s">
        <v>390</v>
      </c>
      <c r="H252" s="14" t="s">
        <v>450</v>
      </c>
      <c r="I252" s="100"/>
      <c r="J252" s="14" t="s">
        <v>393</v>
      </c>
      <c r="K252" s="14" t="s">
        <v>385</v>
      </c>
      <c r="L252" s="106" t="s">
        <v>461</v>
      </c>
      <c r="M252" s="12" t="s">
        <v>395</v>
      </c>
    </row>
    <row r="253" spans="2:13">
      <c r="B253" s="13" t="s">
        <v>259</v>
      </c>
      <c r="C253" s="14" t="s">
        <v>394</v>
      </c>
      <c r="D253" s="14" t="s">
        <v>384</v>
      </c>
      <c r="E253" s="14" t="s">
        <v>449</v>
      </c>
      <c r="F253" s="14" t="s">
        <v>395</v>
      </c>
      <c r="G253" s="14" t="s">
        <v>393</v>
      </c>
      <c r="H253" s="14" t="s">
        <v>451</v>
      </c>
      <c r="I253" s="100"/>
      <c r="J253" s="14" t="s">
        <v>390</v>
      </c>
      <c r="K253" s="14" t="s">
        <v>387</v>
      </c>
      <c r="L253" s="12" t="s">
        <v>397</v>
      </c>
      <c r="M253" s="12" t="s">
        <v>398</v>
      </c>
    </row>
    <row r="254" spans="2:13">
      <c r="B254" s="13" t="s">
        <v>260</v>
      </c>
      <c r="C254" s="14" t="s">
        <v>394</v>
      </c>
      <c r="D254" s="14" t="s">
        <v>384</v>
      </c>
      <c r="E254" s="14" t="s">
        <v>449</v>
      </c>
      <c r="F254" s="14" t="s">
        <v>395</v>
      </c>
      <c r="G254" s="14" t="s">
        <v>393</v>
      </c>
      <c r="H254" s="14" t="s">
        <v>451</v>
      </c>
      <c r="I254" s="100"/>
      <c r="J254" s="14" t="s">
        <v>390</v>
      </c>
      <c r="K254" s="14" t="s">
        <v>387</v>
      </c>
      <c r="L254" s="12" t="s">
        <v>397</v>
      </c>
      <c r="M254" s="12" t="s">
        <v>398</v>
      </c>
    </row>
    <row r="255" spans="2:13">
      <c r="B255" s="13" t="s">
        <v>261</v>
      </c>
      <c r="C255" s="14" t="s">
        <v>394</v>
      </c>
      <c r="D255" s="14" t="s">
        <v>384</v>
      </c>
      <c r="E255" s="14" t="s">
        <v>449</v>
      </c>
      <c r="F255" s="14" t="s">
        <v>395</v>
      </c>
      <c r="G255" s="14" t="s">
        <v>393</v>
      </c>
      <c r="H255" s="14" t="s">
        <v>451</v>
      </c>
      <c r="I255" s="100"/>
      <c r="J255" s="14" t="s">
        <v>392</v>
      </c>
      <c r="K255" s="104" t="s">
        <v>460</v>
      </c>
      <c r="L255" s="12" t="s">
        <v>388</v>
      </c>
      <c r="M255" s="12" t="s">
        <v>391</v>
      </c>
    </row>
    <row r="256" spans="2:13">
      <c r="B256" s="13" t="s">
        <v>262</v>
      </c>
      <c r="C256" s="14" t="s">
        <v>391</v>
      </c>
      <c r="D256" s="14" t="s">
        <v>398</v>
      </c>
      <c r="E256" s="14" t="s">
        <v>448</v>
      </c>
      <c r="F256" s="14" t="s">
        <v>392</v>
      </c>
      <c r="G256" s="14" t="s">
        <v>390</v>
      </c>
      <c r="H256" s="14" t="s">
        <v>450</v>
      </c>
      <c r="I256" s="100"/>
      <c r="J256" s="14" t="s">
        <v>384</v>
      </c>
      <c r="K256" s="14" t="s">
        <v>395</v>
      </c>
      <c r="L256" s="12" t="s">
        <v>396</v>
      </c>
      <c r="M256" s="12" t="s">
        <v>394</v>
      </c>
    </row>
    <row r="257" spans="2:13">
      <c r="B257" s="13" t="s">
        <v>263</v>
      </c>
      <c r="C257" s="14" t="s">
        <v>391</v>
      </c>
      <c r="D257" s="14" t="s">
        <v>398</v>
      </c>
      <c r="E257" s="14" t="s">
        <v>448</v>
      </c>
      <c r="F257" s="14" t="s">
        <v>392</v>
      </c>
      <c r="G257" s="14" t="s">
        <v>390</v>
      </c>
      <c r="H257" s="14" t="s">
        <v>450</v>
      </c>
      <c r="I257" s="100"/>
      <c r="J257" s="104" t="s">
        <v>461</v>
      </c>
      <c r="K257" s="14" t="s">
        <v>385</v>
      </c>
      <c r="L257" s="12" t="s">
        <v>383</v>
      </c>
      <c r="M257" s="12" t="s">
        <v>393</v>
      </c>
    </row>
    <row r="258" spans="2:13">
      <c r="B258" s="13" t="s">
        <v>264</v>
      </c>
      <c r="C258" s="14" t="s">
        <v>391</v>
      </c>
      <c r="D258" s="14" t="s">
        <v>398</v>
      </c>
      <c r="E258" s="14" t="s">
        <v>448</v>
      </c>
      <c r="F258" s="14" t="s">
        <v>392</v>
      </c>
      <c r="G258" s="14" t="s">
        <v>390</v>
      </c>
      <c r="H258" s="14" t="s">
        <v>450</v>
      </c>
      <c r="I258" s="100"/>
      <c r="J258" s="104" t="s">
        <v>461</v>
      </c>
      <c r="K258" s="14" t="s">
        <v>385</v>
      </c>
      <c r="L258" s="12" t="s">
        <v>383</v>
      </c>
      <c r="M258" s="12" t="s">
        <v>393</v>
      </c>
    </row>
    <row r="259" spans="2:13">
      <c r="B259" s="13" t="s">
        <v>265</v>
      </c>
      <c r="C259" s="14" t="s">
        <v>394</v>
      </c>
      <c r="D259" s="14" t="s">
        <v>384</v>
      </c>
      <c r="E259" s="14" t="s">
        <v>449</v>
      </c>
      <c r="F259" s="14" t="s">
        <v>395</v>
      </c>
      <c r="G259" s="14" t="s">
        <v>393</v>
      </c>
      <c r="H259" s="14" t="s">
        <v>451</v>
      </c>
      <c r="I259" s="100"/>
      <c r="J259" s="14" t="s">
        <v>390</v>
      </c>
      <c r="K259" s="14" t="s">
        <v>386</v>
      </c>
      <c r="L259" s="12" t="s">
        <v>397</v>
      </c>
      <c r="M259" s="12" t="s">
        <v>398</v>
      </c>
    </row>
    <row r="260" spans="2:13">
      <c r="B260" s="13" t="s">
        <v>266</v>
      </c>
      <c r="C260" s="14" t="s">
        <v>394</v>
      </c>
      <c r="D260" s="14" t="s">
        <v>384</v>
      </c>
      <c r="E260" s="14" t="s">
        <v>449</v>
      </c>
      <c r="F260" s="14" t="s">
        <v>395</v>
      </c>
      <c r="G260" s="14" t="s">
        <v>393</v>
      </c>
      <c r="H260" s="14" t="s">
        <v>451</v>
      </c>
      <c r="I260" s="100"/>
      <c r="J260" s="14" t="s">
        <v>390</v>
      </c>
      <c r="K260" s="14" t="s">
        <v>386</v>
      </c>
      <c r="L260" s="12" t="s">
        <v>397</v>
      </c>
      <c r="M260" s="12" t="s">
        <v>398</v>
      </c>
    </row>
    <row r="261" spans="2:13">
      <c r="B261" s="13" t="s">
        <v>267</v>
      </c>
      <c r="C261" s="14" t="s">
        <v>394</v>
      </c>
      <c r="D261" s="14" t="s">
        <v>384</v>
      </c>
      <c r="E261" s="14" t="s">
        <v>449</v>
      </c>
      <c r="F261" s="14" t="s">
        <v>395</v>
      </c>
      <c r="G261" s="14" t="s">
        <v>393</v>
      </c>
      <c r="H261" s="14" t="s">
        <v>451</v>
      </c>
      <c r="I261" s="100"/>
      <c r="J261" s="14" t="s">
        <v>390</v>
      </c>
      <c r="K261" s="14" t="s">
        <v>386</v>
      </c>
      <c r="L261" s="12" t="s">
        <v>397</v>
      </c>
      <c r="M261" s="12" t="s">
        <v>398</v>
      </c>
    </row>
    <row r="262" spans="2:13">
      <c r="B262" s="13" t="s">
        <v>268</v>
      </c>
      <c r="C262" s="14" t="s">
        <v>394</v>
      </c>
      <c r="D262" s="14" t="s">
        <v>384</v>
      </c>
      <c r="E262" s="14" t="s">
        <v>449</v>
      </c>
      <c r="F262" s="14" t="s">
        <v>395</v>
      </c>
      <c r="G262" s="14" t="s">
        <v>393</v>
      </c>
      <c r="H262" s="14" t="s">
        <v>451</v>
      </c>
      <c r="I262" s="100"/>
      <c r="J262" s="14" t="s">
        <v>390</v>
      </c>
      <c r="K262" s="14" t="s">
        <v>386</v>
      </c>
      <c r="L262" s="12" t="s">
        <v>397</v>
      </c>
      <c r="M262" s="12" t="s">
        <v>398</v>
      </c>
    </row>
    <row r="263" spans="2:13">
      <c r="B263" s="13" t="s">
        <v>269</v>
      </c>
      <c r="C263" s="14" t="s">
        <v>394</v>
      </c>
      <c r="D263" s="14" t="s">
        <v>384</v>
      </c>
      <c r="E263" s="14" t="s">
        <v>449</v>
      </c>
      <c r="F263" s="14" t="s">
        <v>395</v>
      </c>
      <c r="G263" s="14" t="s">
        <v>393</v>
      </c>
      <c r="H263" s="14" t="s">
        <v>451</v>
      </c>
      <c r="I263" s="100"/>
      <c r="J263" s="14" t="s">
        <v>390</v>
      </c>
      <c r="K263" s="14" t="s">
        <v>386</v>
      </c>
      <c r="L263" s="12" t="s">
        <v>397</v>
      </c>
      <c r="M263" s="12" t="s">
        <v>398</v>
      </c>
    </row>
    <row r="264" spans="2:13">
      <c r="B264" s="13" t="s">
        <v>270</v>
      </c>
      <c r="C264" s="14" t="s">
        <v>391</v>
      </c>
      <c r="D264" s="14" t="s">
        <v>398</v>
      </c>
      <c r="E264" s="14" t="s">
        <v>448</v>
      </c>
      <c r="F264" s="14" t="s">
        <v>392</v>
      </c>
      <c r="G264" s="14" t="s">
        <v>390</v>
      </c>
      <c r="H264" s="14" t="s">
        <v>450</v>
      </c>
      <c r="I264" s="100"/>
      <c r="J264" s="14" t="s">
        <v>381</v>
      </c>
      <c r="K264" s="14" t="s">
        <v>382</v>
      </c>
      <c r="L264" s="12" t="s">
        <v>396</v>
      </c>
      <c r="M264" s="12" t="s">
        <v>394</v>
      </c>
    </row>
    <row r="265" spans="2:13">
      <c r="B265" s="13" t="s">
        <v>271</v>
      </c>
      <c r="C265" s="14" t="s">
        <v>394</v>
      </c>
      <c r="D265" s="14" t="s">
        <v>384</v>
      </c>
      <c r="E265" s="14" t="s">
        <v>449</v>
      </c>
      <c r="F265" s="14" t="s">
        <v>395</v>
      </c>
      <c r="G265" s="14" t="s">
        <v>393</v>
      </c>
      <c r="H265" s="14" t="s">
        <v>451</v>
      </c>
      <c r="I265" s="100"/>
      <c r="J265" s="14" t="s">
        <v>385</v>
      </c>
      <c r="K265" s="14" t="s">
        <v>392</v>
      </c>
      <c r="L265" s="12" t="s">
        <v>388</v>
      </c>
      <c r="M265" s="12" t="s">
        <v>391</v>
      </c>
    </row>
    <row r="266" spans="2:13">
      <c r="B266" s="13" t="s">
        <v>272</v>
      </c>
      <c r="C266" s="14" t="s">
        <v>394</v>
      </c>
      <c r="D266" s="14" t="s">
        <v>384</v>
      </c>
      <c r="E266" s="14" t="s">
        <v>449</v>
      </c>
      <c r="F266" s="14" t="s">
        <v>395</v>
      </c>
      <c r="G266" s="14" t="s">
        <v>393</v>
      </c>
      <c r="H266" s="14" t="s">
        <v>451</v>
      </c>
      <c r="I266" s="100"/>
      <c r="J266" s="14" t="s">
        <v>385</v>
      </c>
      <c r="K266" s="14" t="s">
        <v>392</v>
      </c>
      <c r="L266" s="12" t="s">
        <v>388</v>
      </c>
      <c r="M266" s="12" t="s">
        <v>391</v>
      </c>
    </row>
    <row r="267" spans="2:13">
      <c r="B267" s="13" t="s">
        <v>273</v>
      </c>
      <c r="C267" s="14" t="s">
        <v>394</v>
      </c>
      <c r="D267" s="14" t="s">
        <v>384</v>
      </c>
      <c r="E267" s="14" t="s">
        <v>449</v>
      </c>
      <c r="F267" s="14" t="s">
        <v>395</v>
      </c>
      <c r="G267" s="14" t="s">
        <v>393</v>
      </c>
      <c r="H267" s="14" t="s">
        <v>451</v>
      </c>
      <c r="I267" s="100"/>
      <c r="J267" s="14" t="s">
        <v>385</v>
      </c>
      <c r="K267" s="14" t="s">
        <v>392</v>
      </c>
      <c r="L267" s="12" t="s">
        <v>388</v>
      </c>
      <c r="M267" s="12" t="s">
        <v>391</v>
      </c>
    </row>
    <row r="268" spans="2:13">
      <c r="B268" s="13" t="s">
        <v>274</v>
      </c>
      <c r="C268" s="14" t="s">
        <v>394</v>
      </c>
      <c r="D268" s="14" t="s">
        <v>384</v>
      </c>
      <c r="E268" s="14" t="s">
        <v>449</v>
      </c>
      <c r="F268" s="14" t="s">
        <v>395</v>
      </c>
      <c r="G268" s="14" t="s">
        <v>393</v>
      </c>
      <c r="H268" s="14" t="s">
        <v>451</v>
      </c>
      <c r="I268" s="100"/>
      <c r="J268" s="14" t="s">
        <v>385</v>
      </c>
      <c r="K268" s="14" t="s">
        <v>392</v>
      </c>
      <c r="L268" s="12" t="s">
        <v>388</v>
      </c>
      <c r="M268" s="12" t="s">
        <v>391</v>
      </c>
    </row>
    <row r="269" spans="2:13">
      <c r="B269" s="13" t="s">
        <v>275</v>
      </c>
      <c r="C269" s="14" t="s">
        <v>394</v>
      </c>
      <c r="D269" s="14" t="s">
        <v>384</v>
      </c>
      <c r="E269" s="14" t="s">
        <v>449</v>
      </c>
      <c r="F269" s="14" t="s">
        <v>395</v>
      </c>
      <c r="G269" s="14" t="s">
        <v>393</v>
      </c>
      <c r="H269" s="14" t="s">
        <v>451</v>
      </c>
      <c r="I269" s="100"/>
      <c r="J269" s="14" t="s">
        <v>385</v>
      </c>
      <c r="K269" s="14" t="s">
        <v>392</v>
      </c>
      <c r="L269" s="12" t="s">
        <v>388</v>
      </c>
      <c r="M269" s="12" t="s">
        <v>391</v>
      </c>
    </row>
    <row r="270" spans="2:13">
      <c r="B270" s="13" t="s">
        <v>276</v>
      </c>
      <c r="C270" s="14" t="s">
        <v>394</v>
      </c>
      <c r="D270" s="14" t="s">
        <v>384</v>
      </c>
      <c r="E270" s="14" t="s">
        <v>449</v>
      </c>
      <c r="F270" s="14" t="s">
        <v>395</v>
      </c>
      <c r="G270" s="14" t="s">
        <v>393</v>
      </c>
      <c r="H270" s="14" t="s">
        <v>451</v>
      </c>
      <c r="I270" s="100"/>
      <c r="J270" s="14" t="s">
        <v>385</v>
      </c>
      <c r="K270" s="14" t="s">
        <v>392</v>
      </c>
      <c r="L270" s="12" t="s">
        <v>388</v>
      </c>
      <c r="M270" s="12" t="s">
        <v>391</v>
      </c>
    </row>
    <row r="271" spans="2:13">
      <c r="B271" s="13" t="s">
        <v>277</v>
      </c>
      <c r="C271" s="14" t="s">
        <v>394</v>
      </c>
      <c r="D271" s="14" t="s">
        <v>384</v>
      </c>
      <c r="E271" s="14" t="s">
        <v>449</v>
      </c>
      <c r="F271" s="14" t="s">
        <v>395</v>
      </c>
      <c r="G271" s="14" t="s">
        <v>393</v>
      </c>
      <c r="H271" s="14" t="s">
        <v>451</v>
      </c>
      <c r="I271" s="100"/>
      <c r="J271" s="14" t="s">
        <v>385</v>
      </c>
      <c r="K271" s="14" t="s">
        <v>392</v>
      </c>
      <c r="L271" s="12" t="s">
        <v>388</v>
      </c>
      <c r="M271" s="12" t="s">
        <v>391</v>
      </c>
    </row>
    <row r="272" spans="2:13">
      <c r="B272" s="13" t="s">
        <v>278</v>
      </c>
      <c r="C272" s="14" t="s">
        <v>394</v>
      </c>
      <c r="D272" s="14" t="s">
        <v>384</v>
      </c>
      <c r="E272" s="14" t="s">
        <v>449</v>
      </c>
      <c r="F272" s="14" t="s">
        <v>395</v>
      </c>
      <c r="G272" s="14" t="s">
        <v>393</v>
      </c>
      <c r="H272" s="14" t="s">
        <v>451</v>
      </c>
      <c r="I272" s="100"/>
      <c r="J272" s="14" t="s">
        <v>385</v>
      </c>
      <c r="K272" s="14" t="s">
        <v>392</v>
      </c>
      <c r="L272" s="12" t="s">
        <v>388</v>
      </c>
      <c r="M272" s="12" t="s">
        <v>391</v>
      </c>
    </row>
    <row r="273" spans="2:13">
      <c r="B273" s="13" t="s">
        <v>279</v>
      </c>
      <c r="C273" s="14" t="s">
        <v>394</v>
      </c>
      <c r="D273" s="14" t="s">
        <v>384</v>
      </c>
      <c r="E273" s="14" t="s">
        <v>449</v>
      </c>
      <c r="F273" s="14" t="s">
        <v>395</v>
      </c>
      <c r="G273" s="14" t="s">
        <v>393</v>
      </c>
      <c r="H273" s="14" t="s">
        <v>451</v>
      </c>
      <c r="I273" s="100"/>
      <c r="J273" s="14" t="s">
        <v>385</v>
      </c>
      <c r="K273" s="14" t="s">
        <v>392</v>
      </c>
      <c r="L273" s="12" t="s">
        <v>388</v>
      </c>
      <c r="M273" s="12" t="s">
        <v>391</v>
      </c>
    </row>
    <row r="274" spans="2:13">
      <c r="B274" s="13" t="s">
        <v>280</v>
      </c>
      <c r="C274" s="14" t="s">
        <v>391</v>
      </c>
      <c r="D274" s="14" t="s">
        <v>398</v>
      </c>
      <c r="E274" s="14" t="s">
        <v>448</v>
      </c>
      <c r="F274" s="14" t="s">
        <v>392</v>
      </c>
      <c r="G274" s="14" t="s">
        <v>390</v>
      </c>
      <c r="H274" s="14" t="s">
        <v>450</v>
      </c>
      <c r="I274" s="100"/>
      <c r="J274" s="14" t="s">
        <v>383</v>
      </c>
      <c r="K274" s="14" t="s">
        <v>381</v>
      </c>
      <c r="L274" s="12" t="s">
        <v>396</v>
      </c>
      <c r="M274" s="12" t="s">
        <v>394</v>
      </c>
    </row>
    <row r="275" spans="2:13">
      <c r="B275" s="13" t="s">
        <v>281</v>
      </c>
      <c r="C275" s="14" t="s">
        <v>391</v>
      </c>
      <c r="D275" s="14" t="s">
        <v>398</v>
      </c>
      <c r="E275" s="14" t="s">
        <v>448</v>
      </c>
      <c r="F275" s="14" t="s">
        <v>392</v>
      </c>
      <c r="G275" s="14" t="s">
        <v>390</v>
      </c>
      <c r="H275" s="14" t="s">
        <v>450</v>
      </c>
      <c r="I275" s="100"/>
      <c r="J275" s="14" t="s">
        <v>383</v>
      </c>
      <c r="K275" s="14" t="s">
        <v>381</v>
      </c>
      <c r="L275" s="12" t="s">
        <v>396</v>
      </c>
      <c r="M275" s="12" t="s">
        <v>394</v>
      </c>
    </row>
    <row r="276" spans="2:13">
      <c r="B276" s="13" t="s">
        <v>282</v>
      </c>
      <c r="C276" s="14" t="s">
        <v>391</v>
      </c>
      <c r="D276" s="14" t="s">
        <v>398</v>
      </c>
      <c r="E276" s="14" t="s">
        <v>448</v>
      </c>
      <c r="F276" s="14" t="s">
        <v>392</v>
      </c>
      <c r="G276" s="14" t="s">
        <v>390</v>
      </c>
      <c r="H276" s="14" t="s">
        <v>450</v>
      </c>
      <c r="I276" s="100"/>
      <c r="J276" s="14" t="s">
        <v>394</v>
      </c>
      <c r="K276" s="14" t="s">
        <v>381</v>
      </c>
      <c r="L276" s="12" t="s">
        <v>382</v>
      </c>
      <c r="M276" s="12" t="s">
        <v>386</v>
      </c>
    </row>
    <row r="277" spans="2:13">
      <c r="B277" s="13" t="s">
        <v>283</v>
      </c>
      <c r="C277" s="14" t="s">
        <v>394</v>
      </c>
      <c r="D277" s="14" t="s">
        <v>384</v>
      </c>
      <c r="E277" s="14" t="s">
        <v>449</v>
      </c>
      <c r="F277" s="14" t="s">
        <v>395</v>
      </c>
      <c r="G277" s="14" t="s">
        <v>393</v>
      </c>
      <c r="H277" s="14" t="s">
        <v>451</v>
      </c>
      <c r="I277" s="100"/>
      <c r="J277" s="105" t="s">
        <v>460</v>
      </c>
      <c r="K277" s="14" t="s">
        <v>382</v>
      </c>
      <c r="L277" s="12" t="s">
        <v>381</v>
      </c>
      <c r="M277" s="12" t="s">
        <v>385</v>
      </c>
    </row>
    <row r="278" spans="2:13">
      <c r="B278" s="13" t="s">
        <v>284</v>
      </c>
      <c r="C278" s="14" t="s">
        <v>394</v>
      </c>
      <c r="D278" s="14" t="s">
        <v>384</v>
      </c>
      <c r="E278" s="14" t="s">
        <v>449</v>
      </c>
      <c r="F278" s="14" t="s">
        <v>395</v>
      </c>
      <c r="G278" s="14" t="s">
        <v>393</v>
      </c>
      <c r="H278" s="14" t="s">
        <v>451</v>
      </c>
      <c r="I278" s="100"/>
      <c r="J278" s="14" t="s">
        <v>392</v>
      </c>
      <c r="K278" s="14" t="s">
        <v>382</v>
      </c>
      <c r="L278" s="12" t="s">
        <v>387</v>
      </c>
      <c r="M278" s="12" t="s">
        <v>390</v>
      </c>
    </row>
    <row r="279" spans="2:13">
      <c r="B279" s="13" t="s">
        <v>285</v>
      </c>
      <c r="C279" s="14" t="s">
        <v>394</v>
      </c>
      <c r="D279" s="14" t="s">
        <v>384</v>
      </c>
      <c r="E279" s="14" t="s">
        <v>449</v>
      </c>
      <c r="F279" s="14" t="s">
        <v>395</v>
      </c>
      <c r="G279" s="14" t="s">
        <v>393</v>
      </c>
      <c r="H279" s="14" t="s">
        <v>451</v>
      </c>
      <c r="I279" s="100"/>
      <c r="J279" s="14" t="s">
        <v>386</v>
      </c>
      <c r="K279" s="14" t="s">
        <v>390</v>
      </c>
      <c r="L279" s="12" t="s">
        <v>388</v>
      </c>
      <c r="M279" s="12" t="s">
        <v>391</v>
      </c>
    </row>
    <row r="280" spans="2:13">
      <c r="B280" s="13" t="s">
        <v>286</v>
      </c>
      <c r="C280" s="14" t="s">
        <v>394</v>
      </c>
      <c r="D280" s="14" t="s">
        <v>384</v>
      </c>
      <c r="E280" s="14" t="s">
        <v>449</v>
      </c>
      <c r="F280" s="14" t="s">
        <v>395</v>
      </c>
      <c r="G280" s="14" t="s">
        <v>393</v>
      </c>
      <c r="H280" s="14" t="s">
        <v>451</v>
      </c>
      <c r="I280" s="100"/>
      <c r="J280" s="14" t="s">
        <v>386</v>
      </c>
      <c r="K280" s="14" t="s">
        <v>390</v>
      </c>
      <c r="L280" s="12" t="s">
        <v>388</v>
      </c>
      <c r="M280" s="12" t="s">
        <v>391</v>
      </c>
    </row>
    <row r="281" spans="2:13">
      <c r="B281" s="13" t="s">
        <v>287</v>
      </c>
      <c r="C281" s="14" t="s">
        <v>391</v>
      </c>
      <c r="D281" s="14" t="s">
        <v>398</v>
      </c>
      <c r="E281" s="14" t="s">
        <v>448</v>
      </c>
      <c r="F281" s="14" t="s">
        <v>392</v>
      </c>
      <c r="G281" s="14" t="s">
        <v>390</v>
      </c>
      <c r="H281" s="14" t="s">
        <v>450</v>
      </c>
      <c r="I281" s="100"/>
      <c r="J281" s="14" t="s">
        <v>393</v>
      </c>
      <c r="K281" s="14" t="s">
        <v>396</v>
      </c>
      <c r="L281" s="106" t="s">
        <v>461</v>
      </c>
      <c r="M281" s="12" t="s">
        <v>395</v>
      </c>
    </row>
    <row r="282" spans="2:13">
      <c r="B282" s="13" t="s">
        <v>288</v>
      </c>
      <c r="C282" s="14" t="s">
        <v>391</v>
      </c>
      <c r="D282" s="14" t="s">
        <v>398</v>
      </c>
      <c r="E282" s="14" t="s">
        <v>448</v>
      </c>
      <c r="F282" s="14" t="s">
        <v>392</v>
      </c>
      <c r="G282" s="14" t="s">
        <v>390</v>
      </c>
      <c r="H282" s="14" t="s">
        <v>450</v>
      </c>
      <c r="I282" s="100"/>
      <c r="J282" s="14" t="s">
        <v>393</v>
      </c>
      <c r="K282" s="14" t="s">
        <v>396</v>
      </c>
      <c r="L282" s="106" t="s">
        <v>461</v>
      </c>
      <c r="M282" s="12" t="s">
        <v>395</v>
      </c>
    </row>
    <row r="283" spans="2:13">
      <c r="B283" s="13" t="s">
        <v>289</v>
      </c>
      <c r="C283" s="14" t="s">
        <v>391</v>
      </c>
      <c r="D283" s="14" t="s">
        <v>398</v>
      </c>
      <c r="E283" s="14" t="s">
        <v>448</v>
      </c>
      <c r="F283" s="14" t="s">
        <v>392</v>
      </c>
      <c r="G283" s="14" t="s">
        <v>390</v>
      </c>
      <c r="H283" s="14" t="s">
        <v>450</v>
      </c>
      <c r="I283" s="100"/>
      <c r="J283" s="14" t="s">
        <v>393</v>
      </c>
      <c r="K283" s="14" t="s">
        <v>396</v>
      </c>
      <c r="L283" s="106" t="s">
        <v>461</v>
      </c>
      <c r="M283" s="12" t="s">
        <v>395</v>
      </c>
    </row>
    <row r="284" spans="2:13">
      <c r="B284" s="13" t="s">
        <v>290</v>
      </c>
      <c r="C284" s="14" t="s">
        <v>394</v>
      </c>
      <c r="D284" s="14" t="s">
        <v>384</v>
      </c>
      <c r="E284" s="14" t="s">
        <v>449</v>
      </c>
      <c r="F284" s="14" t="s">
        <v>395</v>
      </c>
      <c r="G284" s="14" t="s">
        <v>393</v>
      </c>
      <c r="H284" s="14" t="s">
        <v>451</v>
      </c>
      <c r="I284" s="100"/>
      <c r="J284" s="14" t="s">
        <v>390</v>
      </c>
      <c r="K284" s="14" t="s">
        <v>387</v>
      </c>
      <c r="L284" s="12" t="s">
        <v>397</v>
      </c>
      <c r="M284" s="12" t="s">
        <v>398</v>
      </c>
    </row>
    <row r="285" spans="2:13">
      <c r="B285" s="13" t="s">
        <v>291</v>
      </c>
      <c r="C285" s="14" t="s">
        <v>394</v>
      </c>
      <c r="D285" s="14" t="s">
        <v>384</v>
      </c>
      <c r="E285" s="14" t="s">
        <v>449</v>
      </c>
      <c r="F285" s="14" t="s">
        <v>395</v>
      </c>
      <c r="G285" s="14" t="s">
        <v>393</v>
      </c>
      <c r="H285" s="14" t="s">
        <v>451</v>
      </c>
      <c r="I285" s="100"/>
      <c r="J285" s="14" t="s">
        <v>390</v>
      </c>
      <c r="K285" s="14" t="s">
        <v>387</v>
      </c>
      <c r="L285" s="12" t="s">
        <v>397</v>
      </c>
      <c r="M285" s="12" t="s">
        <v>398</v>
      </c>
    </row>
    <row r="286" spans="2:13">
      <c r="B286" s="13" t="s">
        <v>292</v>
      </c>
      <c r="C286" s="14" t="s">
        <v>394</v>
      </c>
      <c r="D286" s="14" t="s">
        <v>384</v>
      </c>
      <c r="E286" s="14" t="s">
        <v>449</v>
      </c>
      <c r="F286" s="14" t="s">
        <v>395</v>
      </c>
      <c r="G286" s="14" t="s">
        <v>393</v>
      </c>
      <c r="H286" s="14" t="s">
        <v>451</v>
      </c>
      <c r="I286" s="100"/>
      <c r="J286" s="14" t="s">
        <v>390</v>
      </c>
      <c r="K286" s="14" t="s">
        <v>386</v>
      </c>
      <c r="L286" s="12" t="s">
        <v>397</v>
      </c>
      <c r="M286" s="12" t="s">
        <v>398</v>
      </c>
    </row>
    <row r="287" spans="2:13">
      <c r="B287" s="13" t="s">
        <v>293</v>
      </c>
      <c r="C287" s="14" t="s">
        <v>394</v>
      </c>
      <c r="D287" s="14" t="s">
        <v>384</v>
      </c>
      <c r="E287" s="14" t="s">
        <v>449</v>
      </c>
      <c r="F287" s="14" t="s">
        <v>395</v>
      </c>
      <c r="G287" s="14" t="s">
        <v>393</v>
      </c>
      <c r="H287" s="14" t="s">
        <v>451</v>
      </c>
      <c r="I287" s="100"/>
      <c r="J287" s="14" t="s">
        <v>390</v>
      </c>
      <c r="K287" s="14" t="s">
        <v>386</v>
      </c>
      <c r="L287" s="12" t="s">
        <v>397</v>
      </c>
      <c r="M287" s="12" t="s">
        <v>398</v>
      </c>
    </row>
    <row r="288" spans="2:13">
      <c r="B288" s="13" t="s">
        <v>294</v>
      </c>
      <c r="C288" s="14" t="s">
        <v>394</v>
      </c>
      <c r="D288" s="14" t="s">
        <v>384</v>
      </c>
      <c r="E288" s="14" t="s">
        <v>449</v>
      </c>
      <c r="F288" s="14" t="s">
        <v>395</v>
      </c>
      <c r="G288" s="14" t="s">
        <v>393</v>
      </c>
      <c r="H288" s="14" t="s">
        <v>451</v>
      </c>
      <c r="I288" s="100"/>
      <c r="J288" s="14" t="s">
        <v>390</v>
      </c>
      <c r="K288" s="14" t="s">
        <v>386</v>
      </c>
      <c r="L288" s="12" t="s">
        <v>397</v>
      </c>
      <c r="M288" s="12" t="s">
        <v>398</v>
      </c>
    </row>
    <row r="289" spans="2:13">
      <c r="B289" s="13" t="s">
        <v>295</v>
      </c>
      <c r="C289" s="14" t="s">
        <v>394</v>
      </c>
      <c r="D289" s="14" t="s">
        <v>384</v>
      </c>
      <c r="E289" s="14" t="s">
        <v>449</v>
      </c>
      <c r="F289" s="14" t="s">
        <v>395</v>
      </c>
      <c r="G289" s="14" t="s">
        <v>393</v>
      </c>
      <c r="H289" s="14" t="s">
        <v>451</v>
      </c>
      <c r="I289" s="100"/>
      <c r="J289" s="14" t="s">
        <v>392</v>
      </c>
      <c r="K289" s="14" t="s">
        <v>382</v>
      </c>
      <c r="L289" s="12" t="s">
        <v>387</v>
      </c>
      <c r="M289" s="12" t="s">
        <v>390</v>
      </c>
    </row>
    <row r="290" spans="2:13">
      <c r="B290" s="13" t="s">
        <v>296</v>
      </c>
      <c r="C290" s="14" t="s">
        <v>394</v>
      </c>
      <c r="D290" s="14" t="s">
        <v>384</v>
      </c>
      <c r="E290" s="14" t="s">
        <v>449</v>
      </c>
      <c r="F290" s="14" t="s">
        <v>395</v>
      </c>
      <c r="G290" s="14" t="s">
        <v>393</v>
      </c>
      <c r="H290" s="14" t="s">
        <v>451</v>
      </c>
      <c r="I290" s="100"/>
      <c r="J290" s="14" t="s">
        <v>397</v>
      </c>
      <c r="K290" s="14" t="s">
        <v>388</v>
      </c>
      <c r="L290" s="12" t="s">
        <v>382</v>
      </c>
      <c r="M290" s="12" t="s">
        <v>386</v>
      </c>
    </row>
    <row r="291" spans="2:13">
      <c r="B291" s="13" t="s">
        <v>297</v>
      </c>
      <c r="C291" s="14" t="s">
        <v>394</v>
      </c>
      <c r="D291" s="14" t="s">
        <v>384</v>
      </c>
      <c r="E291" s="14" t="s">
        <v>449</v>
      </c>
      <c r="F291" s="14" t="s">
        <v>395</v>
      </c>
      <c r="G291" s="14" t="s">
        <v>393</v>
      </c>
      <c r="H291" s="14" t="s">
        <v>451</v>
      </c>
      <c r="I291" s="100"/>
      <c r="J291" s="14" t="s">
        <v>397</v>
      </c>
      <c r="K291" s="14" t="s">
        <v>388</v>
      </c>
      <c r="L291" s="12" t="s">
        <v>382</v>
      </c>
      <c r="M291" s="12" t="s">
        <v>386</v>
      </c>
    </row>
    <row r="292" spans="2:13">
      <c r="B292" s="13" t="s">
        <v>298</v>
      </c>
      <c r="C292" s="14" t="s">
        <v>394</v>
      </c>
      <c r="D292" s="14" t="s">
        <v>384</v>
      </c>
      <c r="E292" s="14" t="s">
        <v>449</v>
      </c>
      <c r="F292" s="14" t="s">
        <v>395</v>
      </c>
      <c r="G292" s="14" t="s">
        <v>393</v>
      </c>
      <c r="H292" s="14" t="s">
        <v>451</v>
      </c>
      <c r="I292" s="100"/>
      <c r="J292" s="14" t="s">
        <v>397</v>
      </c>
      <c r="K292" s="14" t="s">
        <v>388</v>
      </c>
      <c r="L292" s="12" t="s">
        <v>382</v>
      </c>
      <c r="M292" s="12" t="s">
        <v>386</v>
      </c>
    </row>
    <row r="293" spans="2:13">
      <c r="B293" s="13" t="s">
        <v>299</v>
      </c>
      <c r="C293" s="14" t="s">
        <v>391</v>
      </c>
      <c r="D293" s="14" t="s">
        <v>398</v>
      </c>
      <c r="E293" s="14" t="s">
        <v>448</v>
      </c>
      <c r="F293" s="14" t="s">
        <v>392</v>
      </c>
      <c r="G293" s="14" t="s">
        <v>390</v>
      </c>
      <c r="H293" s="14" t="s">
        <v>450</v>
      </c>
      <c r="I293" s="100"/>
      <c r="J293" s="14" t="s">
        <v>394</v>
      </c>
      <c r="K293" s="14" t="s">
        <v>381</v>
      </c>
      <c r="L293" s="12" t="s">
        <v>382</v>
      </c>
      <c r="M293" s="12" t="s">
        <v>386</v>
      </c>
    </row>
    <row r="294" spans="2:13">
      <c r="B294" s="13" t="s">
        <v>300</v>
      </c>
      <c r="C294" s="14" t="s">
        <v>391</v>
      </c>
      <c r="D294" s="14" t="s">
        <v>398</v>
      </c>
      <c r="E294" s="14" t="s">
        <v>448</v>
      </c>
      <c r="F294" s="14" t="s">
        <v>392</v>
      </c>
      <c r="G294" s="14" t="s">
        <v>390</v>
      </c>
      <c r="H294" s="14" t="s">
        <v>450</v>
      </c>
      <c r="I294" s="100"/>
      <c r="J294" s="14" t="s">
        <v>394</v>
      </c>
      <c r="K294" s="14" t="s">
        <v>381</v>
      </c>
      <c r="L294" s="12" t="s">
        <v>382</v>
      </c>
      <c r="M294" s="12" t="s">
        <v>386</v>
      </c>
    </row>
    <row r="295" spans="2:13">
      <c r="B295" s="13" t="s">
        <v>301</v>
      </c>
      <c r="C295" s="14" t="s">
        <v>391</v>
      </c>
      <c r="D295" s="14" t="s">
        <v>398</v>
      </c>
      <c r="E295" s="14" t="s">
        <v>448</v>
      </c>
      <c r="F295" s="14" t="s">
        <v>392</v>
      </c>
      <c r="G295" s="14" t="s">
        <v>390</v>
      </c>
      <c r="H295" s="14" t="s">
        <v>450</v>
      </c>
      <c r="I295" s="100"/>
      <c r="J295" s="14" t="s">
        <v>394</v>
      </c>
      <c r="K295" s="14" t="s">
        <v>381</v>
      </c>
      <c r="L295" s="12" t="s">
        <v>382</v>
      </c>
      <c r="M295" s="12" t="s">
        <v>386</v>
      </c>
    </row>
    <row r="296" spans="2:13">
      <c r="B296" s="13" t="s">
        <v>302</v>
      </c>
      <c r="C296" s="14" t="s">
        <v>391</v>
      </c>
      <c r="D296" s="14" t="s">
        <v>398</v>
      </c>
      <c r="E296" s="14" t="s">
        <v>448</v>
      </c>
      <c r="F296" s="14" t="s">
        <v>392</v>
      </c>
      <c r="G296" s="14" t="s">
        <v>390</v>
      </c>
      <c r="H296" s="14" t="s">
        <v>450</v>
      </c>
      <c r="I296" s="100"/>
      <c r="J296" s="14" t="s">
        <v>394</v>
      </c>
      <c r="K296" s="14" t="s">
        <v>381</v>
      </c>
      <c r="L296" s="12" t="s">
        <v>382</v>
      </c>
      <c r="M296" s="12" t="s">
        <v>386</v>
      </c>
    </row>
    <row r="297" spans="2:13">
      <c r="B297" s="13" t="s">
        <v>303</v>
      </c>
      <c r="C297" s="14" t="s">
        <v>391</v>
      </c>
      <c r="D297" s="14" t="s">
        <v>398</v>
      </c>
      <c r="E297" s="14" t="s">
        <v>448</v>
      </c>
      <c r="F297" s="14" t="s">
        <v>392</v>
      </c>
      <c r="G297" s="14" t="s">
        <v>390</v>
      </c>
      <c r="H297" s="14" t="s">
        <v>450</v>
      </c>
      <c r="I297" s="100"/>
      <c r="J297" s="104" t="s">
        <v>461</v>
      </c>
      <c r="K297" s="14" t="s">
        <v>385</v>
      </c>
      <c r="L297" s="12" t="s">
        <v>383</v>
      </c>
      <c r="M297" s="12" t="s">
        <v>393</v>
      </c>
    </row>
    <row r="298" spans="2:13">
      <c r="B298" s="13" t="s">
        <v>304</v>
      </c>
      <c r="C298" s="14" t="s">
        <v>391</v>
      </c>
      <c r="D298" s="14" t="s">
        <v>398</v>
      </c>
      <c r="E298" s="14" t="s">
        <v>448</v>
      </c>
      <c r="F298" s="14" t="s">
        <v>392</v>
      </c>
      <c r="G298" s="14" t="s">
        <v>390</v>
      </c>
      <c r="H298" s="14" t="s">
        <v>450</v>
      </c>
      <c r="I298" s="100"/>
      <c r="J298" s="104" t="s">
        <v>461</v>
      </c>
      <c r="K298" s="14" t="s">
        <v>385</v>
      </c>
      <c r="L298" s="12" t="s">
        <v>383</v>
      </c>
      <c r="M298" s="12" t="s">
        <v>393</v>
      </c>
    </row>
    <row r="299" spans="2:13">
      <c r="B299" s="13" t="s">
        <v>305</v>
      </c>
      <c r="C299" s="14" t="s">
        <v>391</v>
      </c>
      <c r="D299" s="14" t="s">
        <v>398</v>
      </c>
      <c r="E299" s="14" t="s">
        <v>448</v>
      </c>
      <c r="F299" s="14" t="s">
        <v>392</v>
      </c>
      <c r="G299" s="14" t="s">
        <v>390</v>
      </c>
      <c r="H299" s="14" t="s">
        <v>450</v>
      </c>
      <c r="I299" s="100"/>
      <c r="J299" s="14" t="s">
        <v>396</v>
      </c>
      <c r="K299" s="14" t="s">
        <v>393</v>
      </c>
      <c r="L299" s="12" t="s">
        <v>379</v>
      </c>
      <c r="M299" s="12" t="s">
        <v>384</v>
      </c>
    </row>
    <row r="300" spans="2:13">
      <c r="B300" s="13" t="s">
        <v>306</v>
      </c>
      <c r="C300" s="14" t="s">
        <v>394</v>
      </c>
      <c r="D300" s="14" t="s">
        <v>384</v>
      </c>
      <c r="E300" s="14" t="s">
        <v>449</v>
      </c>
      <c r="F300" s="14" t="s">
        <v>395</v>
      </c>
      <c r="G300" s="14" t="s">
        <v>393</v>
      </c>
      <c r="H300" s="14" t="s">
        <v>451</v>
      </c>
      <c r="I300" s="100"/>
      <c r="J300" s="14" t="s">
        <v>391</v>
      </c>
      <c r="K300" s="14" t="s">
        <v>386</v>
      </c>
      <c r="L300" s="12" t="s">
        <v>387</v>
      </c>
      <c r="M300" s="12" t="s">
        <v>390</v>
      </c>
    </row>
    <row r="301" spans="2:13">
      <c r="B301" s="13" t="s">
        <v>307</v>
      </c>
      <c r="C301" s="14" t="s">
        <v>394</v>
      </c>
      <c r="D301" s="14" t="s">
        <v>384</v>
      </c>
      <c r="E301" s="14" t="s">
        <v>449</v>
      </c>
      <c r="F301" s="14" t="s">
        <v>395</v>
      </c>
      <c r="G301" s="14" t="s">
        <v>393</v>
      </c>
      <c r="H301" s="14" t="s">
        <v>451</v>
      </c>
      <c r="I301" s="100"/>
      <c r="J301" s="14" t="s">
        <v>391</v>
      </c>
      <c r="K301" s="14" t="s">
        <v>386</v>
      </c>
      <c r="L301" s="12" t="s">
        <v>387</v>
      </c>
      <c r="M301" s="12" t="s">
        <v>390</v>
      </c>
    </row>
    <row r="302" spans="2:13">
      <c r="B302" s="13" t="s">
        <v>308</v>
      </c>
      <c r="C302" s="14" t="s">
        <v>394</v>
      </c>
      <c r="D302" s="14" t="s">
        <v>384</v>
      </c>
      <c r="E302" s="14" t="s">
        <v>449</v>
      </c>
      <c r="F302" s="14" t="s">
        <v>395</v>
      </c>
      <c r="G302" s="14" t="s">
        <v>393</v>
      </c>
      <c r="H302" s="14" t="s">
        <v>451</v>
      </c>
      <c r="I302" s="100"/>
      <c r="J302" s="14" t="s">
        <v>391</v>
      </c>
      <c r="K302" s="14" t="s">
        <v>386</v>
      </c>
      <c r="L302" s="12" t="s">
        <v>387</v>
      </c>
      <c r="M302" s="12" t="s">
        <v>390</v>
      </c>
    </row>
    <row r="303" spans="2:13">
      <c r="B303" s="13" t="s">
        <v>309</v>
      </c>
      <c r="C303" s="14" t="s">
        <v>394</v>
      </c>
      <c r="D303" s="14" t="s">
        <v>384</v>
      </c>
      <c r="E303" s="14" t="s">
        <v>449</v>
      </c>
      <c r="F303" s="14" t="s">
        <v>395</v>
      </c>
      <c r="G303" s="14" t="s">
        <v>393</v>
      </c>
      <c r="H303" s="14" t="s">
        <v>451</v>
      </c>
      <c r="I303" s="100"/>
      <c r="J303" s="14" t="s">
        <v>391</v>
      </c>
      <c r="K303" s="14" t="s">
        <v>386</v>
      </c>
      <c r="L303" s="12" t="s">
        <v>387</v>
      </c>
      <c r="M303" s="12" t="s">
        <v>390</v>
      </c>
    </row>
    <row r="304" spans="2:13">
      <c r="B304" s="13" t="s">
        <v>310</v>
      </c>
      <c r="C304" s="14" t="s">
        <v>394</v>
      </c>
      <c r="D304" s="14" t="s">
        <v>384</v>
      </c>
      <c r="E304" s="14" t="s">
        <v>449</v>
      </c>
      <c r="F304" s="14" t="s">
        <v>395</v>
      </c>
      <c r="G304" s="14" t="s">
        <v>393</v>
      </c>
      <c r="H304" s="14" t="s">
        <v>451</v>
      </c>
      <c r="I304" s="100"/>
      <c r="J304" s="14" t="s">
        <v>391</v>
      </c>
      <c r="K304" s="14" t="s">
        <v>386</v>
      </c>
      <c r="L304" s="12" t="s">
        <v>387</v>
      </c>
      <c r="M304" s="12" t="s">
        <v>390</v>
      </c>
    </row>
    <row r="305" spans="2:13">
      <c r="B305" s="13" t="s">
        <v>311</v>
      </c>
      <c r="C305" s="14" t="s">
        <v>394</v>
      </c>
      <c r="D305" s="14" t="s">
        <v>384</v>
      </c>
      <c r="E305" s="14" t="s">
        <v>449</v>
      </c>
      <c r="F305" s="14" t="s">
        <v>395</v>
      </c>
      <c r="G305" s="14" t="s">
        <v>393</v>
      </c>
      <c r="H305" s="14" t="s">
        <v>451</v>
      </c>
      <c r="I305" s="100"/>
      <c r="J305" s="14" t="s">
        <v>391</v>
      </c>
      <c r="K305" s="14" t="s">
        <v>386</v>
      </c>
      <c r="L305" s="12" t="s">
        <v>387</v>
      </c>
      <c r="M305" s="12" t="s">
        <v>390</v>
      </c>
    </row>
    <row r="306" spans="2:13">
      <c r="B306" s="13" t="s">
        <v>312</v>
      </c>
      <c r="C306" s="14" t="s">
        <v>394</v>
      </c>
      <c r="D306" s="14" t="s">
        <v>384</v>
      </c>
      <c r="E306" s="14" t="s">
        <v>449</v>
      </c>
      <c r="F306" s="14" t="s">
        <v>395</v>
      </c>
      <c r="G306" s="14" t="s">
        <v>393</v>
      </c>
      <c r="H306" s="14" t="s">
        <v>451</v>
      </c>
      <c r="I306" s="100"/>
      <c r="J306" s="14" t="s">
        <v>391</v>
      </c>
      <c r="K306" s="14" t="s">
        <v>386</v>
      </c>
      <c r="L306" s="12" t="s">
        <v>387</v>
      </c>
      <c r="M306" s="12" t="s">
        <v>390</v>
      </c>
    </row>
    <row r="307" spans="2:13">
      <c r="B307" s="13" t="s">
        <v>313</v>
      </c>
      <c r="C307" s="14" t="s">
        <v>391</v>
      </c>
      <c r="D307" s="14" t="s">
        <v>398</v>
      </c>
      <c r="E307" s="14" t="s">
        <v>448</v>
      </c>
      <c r="F307" s="14" t="s">
        <v>392</v>
      </c>
      <c r="G307" s="14" t="s">
        <v>390</v>
      </c>
      <c r="H307" s="14" t="s">
        <v>450</v>
      </c>
      <c r="I307" s="100"/>
      <c r="J307" s="14" t="s">
        <v>393</v>
      </c>
      <c r="K307" s="14" t="s">
        <v>394</v>
      </c>
      <c r="L307" s="106" t="s">
        <v>461</v>
      </c>
      <c r="M307" s="12" t="s">
        <v>395</v>
      </c>
    </row>
    <row r="308" spans="2:13">
      <c r="B308" s="13" t="s">
        <v>314</v>
      </c>
      <c r="C308" s="14" t="s">
        <v>391</v>
      </c>
      <c r="D308" s="14" t="s">
        <v>398</v>
      </c>
      <c r="E308" s="14" t="s">
        <v>448</v>
      </c>
      <c r="F308" s="14" t="s">
        <v>392</v>
      </c>
      <c r="G308" s="14" t="s">
        <v>390</v>
      </c>
      <c r="H308" s="14" t="s">
        <v>450</v>
      </c>
      <c r="I308" s="100"/>
      <c r="J308" s="14" t="s">
        <v>393</v>
      </c>
      <c r="K308" s="14" t="s">
        <v>394</v>
      </c>
      <c r="L308" s="106" t="s">
        <v>461</v>
      </c>
      <c r="M308" s="12" t="s">
        <v>395</v>
      </c>
    </row>
    <row r="309" spans="2:13">
      <c r="B309" s="13" t="s">
        <v>315</v>
      </c>
      <c r="C309" s="14" t="s">
        <v>391</v>
      </c>
      <c r="D309" s="14" t="s">
        <v>398</v>
      </c>
      <c r="E309" s="14" t="s">
        <v>448</v>
      </c>
      <c r="F309" s="14" t="s">
        <v>392</v>
      </c>
      <c r="G309" s="14" t="s">
        <v>390</v>
      </c>
      <c r="H309" s="14" t="s">
        <v>450</v>
      </c>
      <c r="I309" s="100"/>
      <c r="J309" s="14" t="s">
        <v>393</v>
      </c>
      <c r="K309" s="14" t="s">
        <v>394</v>
      </c>
      <c r="L309" s="106" t="s">
        <v>461</v>
      </c>
      <c r="M309" s="12" t="s">
        <v>395</v>
      </c>
    </row>
    <row r="310" spans="2:13">
      <c r="B310" s="13" t="s">
        <v>316</v>
      </c>
      <c r="C310" s="14" t="s">
        <v>391</v>
      </c>
      <c r="D310" s="14" t="s">
        <v>398</v>
      </c>
      <c r="E310" s="14" t="s">
        <v>448</v>
      </c>
      <c r="F310" s="14" t="s">
        <v>392</v>
      </c>
      <c r="G310" s="14" t="s">
        <v>390</v>
      </c>
      <c r="H310" s="14" t="s">
        <v>450</v>
      </c>
      <c r="I310" s="100"/>
      <c r="J310" s="14" t="s">
        <v>396</v>
      </c>
      <c r="K310" s="14" t="s">
        <v>393</v>
      </c>
      <c r="L310" s="12" t="s">
        <v>379</v>
      </c>
      <c r="M310" s="12" t="s">
        <v>384</v>
      </c>
    </row>
    <row r="311" spans="2:13">
      <c r="B311" s="13" t="s">
        <v>317</v>
      </c>
      <c r="C311" s="14" t="s">
        <v>394</v>
      </c>
      <c r="D311" s="14" t="s">
        <v>384</v>
      </c>
      <c r="E311" s="14" t="s">
        <v>449</v>
      </c>
      <c r="F311" s="14" t="s">
        <v>395</v>
      </c>
      <c r="G311" s="14" t="s">
        <v>393</v>
      </c>
      <c r="H311" s="14" t="s">
        <v>451</v>
      </c>
      <c r="I311" s="100"/>
      <c r="J311" s="14" t="s">
        <v>387</v>
      </c>
      <c r="K311" s="14" t="s">
        <v>386</v>
      </c>
      <c r="L311" s="12" t="s">
        <v>397</v>
      </c>
      <c r="M311" s="12" t="s">
        <v>398</v>
      </c>
    </row>
    <row r="312" spans="2:13">
      <c r="B312" s="13" t="s">
        <v>318</v>
      </c>
      <c r="C312" s="14" t="s">
        <v>394</v>
      </c>
      <c r="D312" s="14" t="s">
        <v>384</v>
      </c>
      <c r="E312" s="14" t="s">
        <v>449</v>
      </c>
      <c r="F312" s="14" t="s">
        <v>395</v>
      </c>
      <c r="G312" s="14" t="s">
        <v>393</v>
      </c>
      <c r="H312" s="14" t="s">
        <v>451</v>
      </c>
      <c r="I312" s="100"/>
      <c r="J312" s="14" t="s">
        <v>387</v>
      </c>
      <c r="K312" s="14" t="s">
        <v>386</v>
      </c>
      <c r="L312" s="12" t="s">
        <v>397</v>
      </c>
      <c r="M312" s="12" t="s">
        <v>398</v>
      </c>
    </row>
    <row r="313" spans="2:13">
      <c r="B313" s="13" t="s">
        <v>319</v>
      </c>
      <c r="C313" s="14" t="s">
        <v>394</v>
      </c>
      <c r="D313" s="14" t="s">
        <v>384</v>
      </c>
      <c r="E313" s="14" t="s">
        <v>449</v>
      </c>
      <c r="F313" s="14" t="s">
        <v>395</v>
      </c>
      <c r="G313" s="14" t="s">
        <v>393</v>
      </c>
      <c r="H313" s="14" t="s">
        <v>451</v>
      </c>
      <c r="I313" s="100"/>
      <c r="J313" s="14" t="s">
        <v>387</v>
      </c>
      <c r="K313" s="14" t="s">
        <v>386</v>
      </c>
      <c r="L313" s="12" t="s">
        <v>397</v>
      </c>
      <c r="M313" s="12" t="s">
        <v>398</v>
      </c>
    </row>
    <row r="314" spans="2:13">
      <c r="B314" s="13" t="s">
        <v>320</v>
      </c>
      <c r="C314" s="14" t="s">
        <v>394</v>
      </c>
      <c r="D314" s="14" t="s">
        <v>384</v>
      </c>
      <c r="E314" s="14" t="s">
        <v>449</v>
      </c>
      <c r="F314" s="14" t="s">
        <v>395</v>
      </c>
      <c r="G314" s="14" t="s">
        <v>393</v>
      </c>
      <c r="H314" s="14" t="s">
        <v>451</v>
      </c>
      <c r="I314" s="100"/>
      <c r="J314" s="14" t="s">
        <v>387</v>
      </c>
      <c r="K314" s="14" t="s">
        <v>391</v>
      </c>
      <c r="L314" s="12" t="s">
        <v>397</v>
      </c>
      <c r="M314" s="12" t="s">
        <v>398</v>
      </c>
    </row>
    <row r="315" spans="2:13">
      <c r="B315" s="13" t="s">
        <v>321</v>
      </c>
      <c r="C315" s="14" t="s">
        <v>391</v>
      </c>
      <c r="D315" s="14" t="s">
        <v>398</v>
      </c>
      <c r="E315" s="14" t="s">
        <v>448</v>
      </c>
      <c r="F315" s="14" t="s">
        <v>392</v>
      </c>
      <c r="G315" s="14" t="s">
        <v>390</v>
      </c>
      <c r="H315" s="14" t="s">
        <v>450</v>
      </c>
      <c r="I315" s="100"/>
      <c r="J315" s="14" t="s">
        <v>384</v>
      </c>
      <c r="K315" s="14" t="s">
        <v>379</v>
      </c>
      <c r="L315" s="12" t="s">
        <v>396</v>
      </c>
      <c r="M315" s="12" t="s">
        <v>394</v>
      </c>
    </row>
    <row r="316" spans="2:13">
      <c r="B316" s="13" t="s">
        <v>322</v>
      </c>
      <c r="C316" s="14" t="s">
        <v>394</v>
      </c>
      <c r="D316" s="14" t="s">
        <v>384</v>
      </c>
      <c r="E316" s="14" t="s">
        <v>449</v>
      </c>
      <c r="F316" s="14" t="s">
        <v>395</v>
      </c>
      <c r="G316" s="14" t="s">
        <v>393</v>
      </c>
      <c r="H316" s="14" t="s">
        <v>451</v>
      </c>
      <c r="I316" s="100"/>
      <c r="J316" s="14" t="s">
        <v>390</v>
      </c>
      <c r="K316" s="14" t="s">
        <v>387</v>
      </c>
      <c r="L316" s="12" t="s">
        <v>397</v>
      </c>
      <c r="M316" s="12" t="s">
        <v>398</v>
      </c>
    </row>
    <row r="317" spans="2:13">
      <c r="B317" s="13" t="s">
        <v>323</v>
      </c>
      <c r="C317" s="14" t="s">
        <v>394</v>
      </c>
      <c r="D317" s="14" t="s">
        <v>384</v>
      </c>
      <c r="E317" s="14" t="s">
        <v>449</v>
      </c>
      <c r="F317" s="14" t="s">
        <v>395</v>
      </c>
      <c r="G317" s="14" t="s">
        <v>393</v>
      </c>
      <c r="H317" s="14" t="s">
        <v>451</v>
      </c>
      <c r="I317" s="100"/>
      <c r="J317" s="14" t="s">
        <v>390</v>
      </c>
      <c r="K317" s="14" t="s">
        <v>387</v>
      </c>
      <c r="L317" s="12" t="s">
        <v>397</v>
      </c>
      <c r="M317" s="12" t="s">
        <v>398</v>
      </c>
    </row>
    <row r="318" spans="2:13">
      <c r="B318" s="13" t="s">
        <v>324</v>
      </c>
      <c r="C318" s="14" t="s">
        <v>394</v>
      </c>
      <c r="D318" s="14" t="s">
        <v>384</v>
      </c>
      <c r="E318" s="14" t="s">
        <v>449</v>
      </c>
      <c r="F318" s="14" t="s">
        <v>395</v>
      </c>
      <c r="G318" s="14" t="s">
        <v>393</v>
      </c>
      <c r="H318" s="14" t="s">
        <v>451</v>
      </c>
      <c r="I318" s="100"/>
      <c r="J318" s="14" t="s">
        <v>390</v>
      </c>
      <c r="K318" s="14" t="s">
        <v>387</v>
      </c>
      <c r="L318" s="12" t="s">
        <v>397</v>
      </c>
      <c r="M318" s="12" t="s">
        <v>398</v>
      </c>
    </row>
    <row r="319" spans="2:13">
      <c r="B319" s="13" t="s">
        <v>325</v>
      </c>
      <c r="C319" s="14" t="s">
        <v>394</v>
      </c>
      <c r="D319" s="14" t="s">
        <v>384</v>
      </c>
      <c r="E319" s="14" t="s">
        <v>449</v>
      </c>
      <c r="F319" s="14" t="s">
        <v>395</v>
      </c>
      <c r="G319" s="14" t="s">
        <v>393</v>
      </c>
      <c r="H319" s="14" t="s">
        <v>451</v>
      </c>
      <c r="I319" s="100"/>
      <c r="J319" s="14" t="s">
        <v>390</v>
      </c>
      <c r="K319" s="14" t="s">
        <v>387</v>
      </c>
      <c r="L319" s="12" t="s">
        <v>397</v>
      </c>
      <c r="M319" s="12" t="s">
        <v>398</v>
      </c>
    </row>
    <row r="320" spans="2:13">
      <c r="B320" s="13" t="s">
        <v>326</v>
      </c>
      <c r="C320" s="14" t="s">
        <v>394</v>
      </c>
      <c r="D320" s="14" t="s">
        <v>384</v>
      </c>
      <c r="E320" s="14" t="s">
        <v>449</v>
      </c>
      <c r="F320" s="14" t="s">
        <v>395</v>
      </c>
      <c r="G320" s="14" t="s">
        <v>393</v>
      </c>
      <c r="H320" s="14" t="s">
        <v>451</v>
      </c>
      <c r="I320" s="100"/>
      <c r="J320" s="14" t="s">
        <v>390</v>
      </c>
      <c r="K320" s="14" t="s">
        <v>387</v>
      </c>
      <c r="L320" s="12" t="s">
        <v>397</v>
      </c>
      <c r="M320" s="12" t="s">
        <v>398</v>
      </c>
    </row>
    <row r="321" spans="2:13">
      <c r="B321" s="13" t="s">
        <v>327</v>
      </c>
      <c r="C321" s="14" t="s">
        <v>394</v>
      </c>
      <c r="D321" s="14" t="s">
        <v>384</v>
      </c>
      <c r="E321" s="14" t="s">
        <v>449</v>
      </c>
      <c r="F321" s="14" t="s">
        <v>395</v>
      </c>
      <c r="G321" s="14" t="s">
        <v>393</v>
      </c>
      <c r="H321" s="14" t="s">
        <v>451</v>
      </c>
      <c r="I321" s="100"/>
      <c r="J321" s="14" t="s">
        <v>388</v>
      </c>
      <c r="K321" s="14" t="s">
        <v>385</v>
      </c>
      <c r="L321" s="12" t="s">
        <v>387</v>
      </c>
      <c r="M321" s="12" t="s">
        <v>390</v>
      </c>
    </row>
    <row r="322" spans="2:13">
      <c r="B322" s="13" t="s">
        <v>328</v>
      </c>
      <c r="C322" s="14" t="s">
        <v>394</v>
      </c>
      <c r="D322" s="14" t="s">
        <v>384</v>
      </c>
      <c r="E322" s="14" t="s">
        <v>449</v>
      </c>
      <c r="F322" s="14" t="s">
        <v>395</v>
      </c>
      <c r="G322" s="14" t="s">
        <v>393</v>
      </c>
      <c r="H322" s="14" t="s">
        <v>451</v>
      </c>
      <c r="I322" s="100"/>
      <c r="J322" s="14" t="s">
        <v>388</v>
      </c>
      <c r="K322" s="14" t="s">
        <v>385</v>
      </c>
      <c r="L322" s="12" t="s">
        <v>387</v>
      </c>
      <c r="M322" s="12" t="s">
        <v>390</v>
      </c>
    </row>
    <row r="323" spans="2:13">
      <c r="B323" s="13" t="s">
        <v>329</v>
      </c>
      <c r="C323" s="14" t="s">
        <v>394</v>
      </c>
      <c r="D323" s="14" t="s">
        <v>384</v>
      </c>
      <c r="E323" s="14" t="s">
        <v>449</v>
      </c>
      <c r="F323" s="14" t="s">
        <v>395</v>
      </c>
      <c r="G323" s="14" t="s">
        <v>393</v>
      </c>
      <c r="H323" s="14" t="s">
        <v>451</v>
      </c>
      <c r="I323" s="100"/>
      <c r="J323" s="14" t="s">
        <v>388</v>
      </c>
      <c r="K323" s="14" t="s">
        <v>385</v>
      </c>
      <c r="L323" s="12" t="s">
        <v>387</v>
      </c>
      <c r="M323" s="12" t="s">
        <v>390</v>
      </c>
    </row>
    <row r="324" spans="2:13">
      <c r="B324" s="13" t="s">
        <v>330</v>
      </c>
      <c r="C324" s="14" t="s">
        <v>394</v>
      </c>
      <c r="D324" s="14" t="s">
        <v>384</v>
      </c>
      <c r="E324" s="14" t="s">
        <v>449</v>
      </c>
      <c r="F324" s="14" t="s">
        <v>395</v>
      </c>
      <c r="G324" s="14" t="s">
        <v>393</v>
      </c>
      <c r="H324" s="14" t="s">
        <v>451</v>
      </c>
      <c r="I324" s="100"/>
      <c r="J324" s="14" t="s">
        <v>388</v>
      </c>
      <c r="K324" s="14" t="s">
        <v>385</v>
      </c>
      <c r="L324" s="12" t="s">
        <v>387</v>
      </c>
      <c r="M324" s="12" t="s">
        <v>390</v>
      </c>
    </row>
    <row r="325" spans="2:13">
      <c r="B325" s="13" t="s">
        <v>331</v>
      </c>
      <c r="C325" s="14" t="s">
        <v>394</v>
      </c>
      <c r="D325" s="14" t="s">
        <v>384</v>
      </c>
      <c r="E325" s="14" t="s">
        <v>449</v>
      </c>
      <c r="F325" s="14" t="s">
        <v>395</v>
      </c>
      <c r="G325" s="14" t="s">
        <v>393</v>
      </c>
      <c r="H325" s="14" t="s">
        <v>451</v>
      </c>
      <c r="I325" s="100"/>
      <c r="J325" s="14" t="s">
        <v>388</v>
      </c>
      <c r="K325" s="14" t="s">
        <v>385</v>
      </c>
      <c r="L325" s="12" t="s">
        <v>387</v>
      </c>
      <c r="M325" s="12" t="s">
        <v>390</v>
      </c>
    </row>
    <row r="326" spans="2:13">
      <c r="B326" s="13" t="s">
        <v>332</v>
      </c>
      <c r="C326" s="14" t="s">
        <v>391</v>
      </c>
      <c r="D326" s="14" t="s">
        <v>398</v>
      </c>
      <c r="E326" s="14" t="s">
        <v>448</v>
      </c>
      <c r="F326" s="14" t="s">
        <v>392</v>
      </c>
      <c r="G326" s="14" t="s">
        <v>390</v>
      </c>
      <c r="H326" s="14" t="s">
        <v>450</v>
      </c>
      <c r="I326" s="100"/>
      <c r="J326" s="14" t="s">
        <v>384</v>
      </c>
      <c r="K326" s="14" t="s">
        <v>382</v>
      </c>
      <c r="L326" s="12" t="s">
        <v>381</v>
      </c>
      <c r="M326" s="12" t="s">
        <v>385</v>
      </c>
    </row>
    <row r="327" spans="2:13">
      <c r="B327" s="13" t="s">
        <v>333</v>
      </c>
      <c r="C327" s="14" t="s">
        <v>391</v>
      </c>
      <c r="D327" s="14" t="s">
        <v>398</v>
      </c>
      <c r="E327" s="14" t="s">
        <v>448</v>
      </c>
      <c r="F327" s="14" t="s">
        <v>392</v>
      </c>
      <c r="G327" s="14" t="s">
        <v>390</v>
      </c>
      <c r="H327" s="14" t="s">
        <v>450</v>
      </c>
      <c r="I327" s="100"/>
      <c r="J327" s="14" t="s">
        <v>394</v>
      </c>
      <c r="K327" s="14" t="s">
        <v>384</v>
      </c>
      <c r="L327" s="12" t="s">
        <v>382</v>
      </c>
      <c r="M327" s="12" t="s">
        <v>386</v>
      </c>
    </row>
    <row r="328" spans="2:13">
      <c r="B328" s="13" t="s">
        <v>334</v>
      </c>
      <c r="C328" s="14" t="s">
        <v>391</v>
      </c>
      <c r="D328" s="14" t="s">
        <v>398</v>
      </c>
      <c r="E328" s="14" t="s">
        <v>448</v>
      </c>
      <c r="F328" s="14" t="s">
        <v>392</v>
      </c>
      <c r="G328" s="14" t="s">
        <v>390</v>
      </c>
      <c r="H328" s="14" t="s">
        <v>450</v>
      </c>
      <c r="I328" s="100"/>
      <c r="J328" s="14" t="s">
        <v>394</v>
      </c>
      <c r="K328" s="14" t="s">
        <v>379</v>
      </c>
      <c r="L328" s="12" t="s">
        <v>382</v>
      </c>
      <c r="M328" s="12" t="s">
        <v>386</v>
      </c>
    </row>
    <row r="329" spans="2:13">
      <c r="B329" s="13" t="s">
        <v>335</v>
      </c>
      <c r="C329" s="14" t="s">
        <v>391</v>
      </c>
      <c r="D329" s="14" t="s">
        <v>398</v>
      </c>
      <c r="E329" s="14" t="s">
        <v>448</v>
      </c>
      <c r="F329" s="14" t="s">
        <v>392</v>
      </c>
      <c r="G329" s="14" t="s">
        <v>390</v>
      </c>
      <c r="H329" s="14" t="s">
        <v>450</v>
      </c>
      <c r="I329" s="100"/>
      <c r="J329" s="14" t="s">
        <v>396</v>
      </c>
      <c r="K329" s="14" t="s">
        <v>393</v>
      </c>
      <c r="L329" s="12" t="s">
        <v>379</v>
      </c>
      <c r="M329" s="12" t="s">
        <v>384</v>
      </c>
    </row>
    <row r="330" spans="2:13">
      <c r="B330" s="13" t="s">
        <v>336</v>
      </c>
      <c r="C330" s="14" t="s">
        <v>394</v>
      </c>
      <c r="D330" s="14" t="s">
        <v>384</v>
      </c>
      <c r="E330" s="14" t="s">
        <v>449</v>
      </c>
      <c r="F330" s="14" t="s">
        <v>395</v>
      </c>
      <c r="G330" s="14" t="s">
        <v>393</v>
      </c>
      <c r="H330" s="14" t="s">
        <v>451</v>
      </c>
      <c r="I330" s="100"/>
      <c r="J330" s="105" t="s">
        <v>460</v>
      </c>
      <c r="K330" s="14" t="s">
        <v>382</v>
      </c>
      <c r="L330" s="12" t="s">
        <v>381</v>
      </c>
      <c r="M330" s="12" t="s">
        <v>385</v>
      </c>
    </row>
    <row r="331" spans="2:13">
      <c r="B331" s="13" t="s">
        <v>337</v>
      </c>
      <c r="C331" s="14" t="s">
        <v>394</v>
      </c>
      <c r="D331" s="14" t="s">
        <v>384</v>
      </c>
      <c r="E331" s="14" t="s">
        <v>449</v>
      </c>
      <c r="F331" s="14" t="s">
        <v>395</v>
      </c>
      <c r="G331" s="14" t="s">
        <v>393</v>
      </c>
      <c r="H331" s="14" t="s">
        <v>451</v>
      </c>
      <c r="I331" s="100"/>
      <c r="J331" s="105" t="s">
        <v>460</v>
      </c>
      <c r="K331" s="14" t="s">
        <v>382</v>
      </c>
      <c r="L331" s="12" t="s">
        <v>381</v>
      </c>
      <c r="M331" s="12" t="s">
        <v>385</v>
      </c>
    </row>
    <row r="332" spans="2:13">
      <c r="B332" s="13" t="s">
        <v>338</v>
      </c>
      <c r="C332" s="14" t="s">
        <v>394</v>
      </c>
      <c r="D332" s="14" t="s">
        <v>384</v>
      </c>
      <c r="E332" s="14" t="s">
        <v>449</v>
      </c>
      <c r="F332" s="14" t="s">
        <v>395</v>
      </c>
      <c r="G332" s="14" t="s">
        <v>393</v>
      </c>
      <c r="H332" s="14" t="s">
        <v>451</v>
      </c>
      <c r="I332" s="100"/>
      <c r="J332" s="105" t="s">
        <v>460</v>
      </c>
      <c r="K332" s="14" t="s">
        <v>382</v>
      </c>
      <c r="L332" s="12" t="s">
        <v>381</v>
      </c>
      <c r="M332" s="12" t="s">
        <v>385</v>
      </c>
    </row>
    <row r="333" spans="2:13">
      <c r="B333" s="13" t="s">
        <v>339</v>
      </c>
      <c r="C333" s="14" t="s">
        <v>394</v>
      </c>
      <c r="D333" s="14" t="s">
        <v>384</v>
      </c>
      <c r="E333" s="14" t="s">
        <v>449</v>
      </c>
      <c r="F333" s="14" t="s">
        <v>395</v>
      </c>
      <c r="G333" s="14" t="s">
        <v>393</v>
      </c>
      <c r="H333" s="14" t="s">
        <v>451</v>
      </c>
      <c r="I333" s="100"/>
      <c r="J333" s="105" t="s">
        <v>460</v>
      </c>
      <c r="K333" s="14" t="s">
        <v>382</v>
      </c>
      <c r="L333" s="12" t="s">
        <v>381</v>
      </c>
      <c r="M333" s="12" t="s">
        <v>385</v>
      </c>
    </row>
    <row r="334" spans="2:13">
      <c r="B334" s="13" t="s">
        <v>340</v>
      </c>
      <c r="C334" s="14" t="s">
        <v>391</v>
      </c>
      <c r="D334" s="14" t="s">
        <v>398</v>
      </c>
      <c r="E334" s="14" t="s">
        <v>448</v>
      </c>
      <c r="F334" s="14" t="s">
        <v>392</v>
      </c>
      <c r="G334" s="14" t="s">
        <v>390</v>
      </c>
      <c r="H334" s="14" t="s">
        <v>450</v>
      </c>
      <c r="I334" s="100"/>
      <c r="J334" s="14" t="s">
        <v>383</v>
      </c>
      <c r="K334" s="14" t="s">
        <v>381</v>
      </c>
      <c r="L334" s="12" t="s">
        <v>396</v>
      </c>
      <c r="M334" s="12" t="s">
        <v>394</v>
      </c>
    </row>
    <row r="335" spans="2:13">
      <c r="B335" s="13" t="s">
        <v>341</v>
      </c>
      <c r="C335" s="14" t="s">
        <v>394</v>
      </c>
      <c r="D335" s="14" t="s">
        <v>384</v>
      </c>
      <c r="E335" s="14" t="s">
        <v>449</v>
      </c>
      <c r="F335" s="14" t="s">
        <v>395</v>
      </c>
      <c r="G335" s="14" t="s">
        <v>393</v>
      </c>
      <c r="H335" s="14" t="s">
        <v>451</v>
      </c>
      <c r="I335" s="100"/>
      <c r="J335" s="14" t="s">
        <v>385</v>
      </c>
      <c r="K335" s="14" t="s">
        <v>387</v>
      </c>
      <c r="L335" s="12" t="s">
        <v>388</v>
      </c>
      <c r="M335" s="12" t="s">
        <v>391</v>
      </c>
    </row>
    <row r="336" spans="2:13">
      <c r="B336" s="13" t="s">
        <v>342</v>
      </c>
      <c r="C336" s="14" t="s">
        <v>394</v>
      </c>
      <c r="D336" s="14" t="s">
        <v>384</v>
      </c>
      <c r="E336" s="14" t="s">
        <v>449</v>
      </c>
      <c r="F336" s="14" t="s">
        <v>395</v>
      </c>
      <c r="G336" s="14" t="s">
        <v>393</v>
      </c>
      <c r="H336" s="14" t="s">
        <v>451</v>
      </c>
      <c r="I336" s="100"/>
      <c r="J336" s="14" t="s">
        <v>385</v>
      </c>
      <c r="K336" s="14" t="s">
        <v>387</v>
      </c>
      <c r="L336" s="12" t="s">
        <v>388</v>
      </c>
      <c r="M336" s="12" t="s">
        <v>391</v>
      </c>
    </row>
    <row r="337" spans="2:13">
      <c r="B337" s="13" t="s">
        <v>343</v>
      </c>
      <c r="C337" s="14" t="s">
        <v>394</v>
      </c>
      <c r="D337" s="14" t="s">
        <v>384</v>
      </c>
      <c r="E337" s="14" t="s">
        <v>449</v>
      </c>
      <c r="F337" s="14" t="s">
        <v>395</v>
      </c>
      <c r="G337" s="14" t="s">
        <v>393</v>
      </c>
      <c r="H337" s="14" t="s">
        <v>451</v>
      </c>
      <c r="I337" s="100"/>
      <c r="J337" s="14" t="s">
        <v>385</v>
      </c>
      <c r="K337" s="14" t="s">
        <v>387</v>
      </c>
      <c r="L337" s="12" t="s">
        <v>388</v>
      </c>
      <c r="M337" s="12" t="s">
        <v>391</v>
      </c>
    </row>
    <row r="338" spans="2:13">
      <c r="B338" s="13" t="s">
        <v>344</v>
      </c>
      <c r="C338" s="14" t="s">
        <v>394</v>
      </c>
      <c r="D338" s="14" t="s">
        <v>384</v>
      </c>
      <c r="E338" s="14" t="s">
        <v>449</v>
      </c>
      <c r="F338" s="14" t="s">
        <v>395</v>
      </c>
      <c r="G338" s="14" t="s">
        <v>393</v>
      </c>
      <c r="H338" s="14" t="s">
        <v>451</v>
      </c>
      <c r="I338" s="100"/>
      <c r="J338" s="14" t="s">
        <v>385</v>
      </c>
      <c r="K338" s="14" t="s">
        <v>387</v>
      </c>
      <c r="L338" s="12" t="s">
        <v>388</v>
      </c>
      <c r="M338" s="12" t="s">
        <v>391</v>
      </c>
    </row>
    <row r="339" spans="2:13">
      <c r="B339" s="13" t="s">
        <v>345</v>
      </c>
      <c r="C339" s="14" t="s">
        <v>394</v>
      </c>
      <c r="D339" s="14" t="s">
        <v>384</v>
      </c>
      <c r="E339" s="14" t="s">
        <v>449</v>
      </c>
      <c r="F339" s="14" t="s">
        <v>395</v>
      </c>
      <c r="G339" s="14" t="s">
        <v>393</v>
      </c>
      <c r="H339" s="14" t="s">
        <v>451</v>
      </c>
      <c r="I339" s="100"/>
      <c r="J339" s="14" t="s">
        <v>392</v>
      </c>
      <c r="K339" s="14" t="s">
        <v>381</v>
      </c>
      <c r="L339" s="12" t="s">
        <v>387</v>
      </c>
      <c r="M339" s="12" t="s">
        <v>390</v>
      </c>
    </row>
    <row r="340" spans="2:13">
      <c r="B340" s="13" t="s">
        <v>346</v>
      </c>
      <c r="C340" s="14" t="s">
        <v>394</v>
      </c>
      <c r="D340" s="14" t="s">
        <v>384</v>
      </c>
      <c r="E340" s="14" t="s">
        <v>449</v>
      </c>
      <c r="F340" s="14" t="s">
        <v>395</v>
      </c>
      <c r="G340" s="14" t="s">
        <v>393</v>
      </c>
      <c r="H340" s="14" t="s">
        <v>451</v>
      </c>
      <c r="I340" s="100"/>
      <c r="J340" s="14" t="s">
        <v>392</v>
      </c>
      <c r="K340" s="14" t="s">
        <v>381</v>
      </c>
      <c r="L340" s="12" t="s">
        <v>387</v>
      </c>
      <c r="M340" s="12" t="s">
        <v>390</v>
      </c>
    </row>
    <row r="341" spans="2:13">
      <c r="B341" s="13" t="s">
        <v>347</v>
      </c>
      <c r="C341" s="14" t="s">
        <v>394</v>
      </c>
      <c r="D341" s="14" t="s">
        <v>384</v>
      </c>
      <c r="E341" s="14" t="s">
        <v>449</v>
      </c>
      <c r="F341" s="14" t="s">
        <v>395</v>
      </c>
      <c r="G341" s="14" t="s">
        <v>393</v>
      </c>
      <c r="H341" s="14" t="s">
        <v>451</v>
      </c>
      <c r="I341" s="100"/>
      <c r="J341" s="14" t="s">
        <v>392</v>
      </c>
      <c r="K341" s="14" t="s">
        <v>381</v>
      </c>
      <c r="L341" s="12" t="s">
        <v>387</v>
      </c>
      <c r="M341" s="12" t="s">
        <v>390</v>
      </c>
    </row>
    <row r="342" spans="2:13">
      <c r="B342" s="13" t="s">
        <v>348</v>
      </c>
      <c r="C342" s="14" t="s">
        <v>391</v>
      </c>
      <c r="D342" s="14" t="s">
        <v>398</v>
      </c>
      <c r="E342" s="14" t="s">
        <v>448</v>
      </c>
      <c r="F342" s="14" t="s">
        <v>392</v>
      </c>
      <c r="G342" s="14" t="s">
        <v>390</v>
      </c>
      <c r="H342" s="14" t="s">
        <v>450</v>
      </c>
      <c r="I342" s="100"/>
      <c r="J342" s="14" t="s">
        <v>383</v>
      </c>
      <c r="K342" s="14" t="s">
        <v>381</v>
      </c>
      <c r="L342" s="12" t="s">
        <v>396</v>
      </c>
      <c r="M342" s="12" t="s">
        <v>394</v>
      </c>
    </row>
    <row r="343" spans="2:13">
      <c r="B343" s="13" t="s">
        <v>349</v>
      </c>
      <c r="C343" s="14" t="s">
        <v>391</v>
      </c>
      <c r="D343" s="14" t="s">
        <v>398</v>
      </c>
      <c r="E343" s="14" t="s">
        <v>448</v>
      </c>
      <c r="F343" s="14" t="s">
        <v>392</v>
      </c>
      <c r="G343" s="14" t="s">
        <v>390</v>
      </c>
      <c r="H343" s="14" t="s">
        <v>450</v>
      </c>
      <c r="I343" s="100"/>
      <c r="J343" s="14" t="s">
        <v>381</v>
      </c>
      <c r="K343" s="14" t="s">
        <v>382</v>
      </c>
      <c r="L343" s="12" t="s">
        <v>396</v>
      </c>
      <c r="M343" s="12" t="s">
        <v>394</v>
      </c>
    </row>
    <row r="344" spans="2:13">
      <c r="B344" s="13" t="s">
        <v>350</v>
      </c>
      <c r="C344" s="14" t="s">
        <v>394</v>
      </c>
      <c r="D344" s="14" t="s">
        <v>384</v>
      </c>
      <c r="E344" s="14" t="s">
        <v>449</v>
      </c>
      <c r="F344" s="14" t="s">
        <v>395</v>
      </c>
      <c r="G344" s="14" t="s">
        <v>393</v>
      </c>
      <c r="H344" s="14" t="s">
        <v>451</v>
      </c>
      <c r="I344" s="100"/>
      <c r="J344" s="14" t="s">
        <v>386</v>
      </c>
      <c r="K344" s="14" t="s">
        <v>387</v>
      </c>
      <c r="L344" s="12" t="s">
        <v>388</v>
      </c>
      <c r="M344" s="12" t="s">
        <v>391</v>
      </c>
    </row>
    <row r="345" spans="2:13">
      <c r="B345" s="13" t="s">
        <v>351</v>
      </c>
      <c r="C345" s="14" t="s">
        <v>394</v>
      </c>
      <c r="D345" s="14" t="s">
        <v>384</v>
      </c>
      <c r="E345" s="14" t="s">
        <v>449</v>
      </c>
      <c r="F345" s="14" t="s">
        <v>395</v>
      </c>
      <c r="G345" s="14" t="s">
        <v>393</v>
      </c>
      <c r="H345" s="14" t="s">
        <v>451</v>
      </c>
      <c r="I345" s="100"/>
      <c r="J345" s="14" t="s">
        <v>397</v>
      </c>
      <c r="K345" s="14" t="s">
        <v>385</v>
      </c>
      <c r="L345" s="12" t="s">
        <v>388</v>
      </c>
      <c r="M345" s="12" t="s">
        <v>391</v>
      </c>
    </row>
    <row r="346" spans="2:13">
      <c r="B346" s="13" t="s">
        <v>352</v>
      </c>
      <c r="C346" s="14" t="s">
        <v>394</v>
      </c>
      <c r="D346" s="14" t="s">
        <v>384</v>
      </c>
      <c r="E346" s="14" t="s">
        <v>449</v>
      </c>
      <c r="F346" s="14" t="s">
        <v>395</v>
      </c>
      <c r="G346" s="14" t="s">
        <v>393</v>
      </c>
      <c r="H346" s="14" t="s">
        <v>451</v>
      </c>
      <c r="I346" s="100"/>
      <c r="J346" s="14" t="s">
        <v>398</v>
      </c>
      <c r="K346" s="14" t="s">
        <v>397</v>
      </c>
      <c r="L346" s="106" t="s">
        <v>460</v>
      </c>
      <c r="M346" s="12" t="s">
        <v>392</v>
      </c>
    </row>
    <row r="347" spans="2:13">
      <c r="B347" s="13" t="s">
        <v>353</v>
      </c>
      <c r="C347" s="14" t="s">
        <v>391</v>
      </c>
      <c r="D347" s="14" t="s">
        <v>398</v>
      </c>
      <c r="E347" s="14" t="s">
        <v>448</v>
      </c>
      <c r="F347" s="14" t="s">
        <v>392</v>
      </c>
      <c r="G347" s="14" t="s">
        <v>390</v>
      </c>
      <c r="H347" s="14" t="s">
        <v>450</v>
      </c>
      <c r="I347" s="100"/>
      <c r="J347" s="14" t="s">
        <v>384</v>
      </c>
      <c r="K347" s="14" t="s">
        <v>379</v>
      </c>
      <c r="L347" s="106" t="s">
        <v>461</v>
      </c>
      <c r="M347" s="12" t="s">
        <v>395</v>
      </c>
    </row>
    <row r="348" spans="2:13">
      <c r="B348" s="13" t="s">
        <v>354</v>
      </c>
      <c r="C348" s="14" t="s">
        <v>394</v>
      </c>
      <c r="D348" s="14" t="s">
        <v>384</v>
      </c>
      <c r="E348" s="14" t="s">
        <v>449</v>
      </c>
      <c r="F348" s="14" t="s">
        <v>395</v>
      </c>
      <c r="G348" s="14" t="s">
        <v>393</v>
      </c>
      <c r="H348" s="14" t="s">
        <v>451</v>
      </c>
      <c r="I348" s="100"/>
      <c r="J348" s="14" t="s">
        <v>391</v>
      </c>
      <c r="K348" s="14" t="s">
        <v>386</v>
      </c>
      <c r="L348" s="12" t="s">
        <v>387</v>
      </c>
      <c r="M348" s="12" t="s">
        <v>390</v>
      </c>
    </row>
    <row r="349" spans="2:13">
      <c r="B349" s="13" t="s">
        <v>355</v>
      </c>
      <c r="C349" s="14" t="s">
        <v>391</v>
      </c>
      <c r="D349" s="14" t="s">
        <v>398</v>
      </c>
      <c r="E349" s="14" t="s">
        <v>448</v>
      </c>
      <c r="F349" s="14" t="s">
        <v>392</v>
      </c>
      <c r="G349" s="14" t="s">
        <v>390</v>
      </c>
      <c r="H349" s="14" t="s">
        <v>450</v>
      </c>
      <c r="I349" s="100"/>
      <c r="J349" s="14" t="s">
        <v>379</v>
      </c>
      <c r="K349" s="14" t="s">
        <v>381</v>
      </c>
      <c r="L349" s="12" t="s">
        <v>382</v>
      </c>
      <c r="M349" s="12" t="s">
        <v>386</v>
      </c>
    </row>
    <row r="350" spans="2:13">
      <c r="B350" s="13" t="s">
        <v>356</v>
      </c>
      <c r="C350" s="14" t="s">
        <v>391</v>
      </c>
      <c r="D350" s="14" t="s">
        <v>398</v>
      </c>
      <c r="E350" s="14" t="s">
        <v>448</v>
      </c>
      <c r="F350" s="14" t="s">
        <v>392</v>
      </c>
      <c r="G350" s="14" t="s">
        <v>390</v>
      </c>
      <c r="H350" s="14" t="s">
        <v>450</v>
      </c>
      <c r="I350" s="100"/>
      <c r="J350" s="14" t="s">
        <v>379</v>
      </c>
      <c r="K350" s="14" t="s">
        <v>381</v>
      </c>
      <c r="L350" s="12" t="s">
        <v>382</v>
      </c>
      <c r="M350" s="12" t="s">
        <v>386</v>
      </c>
    </row>
    <row r="351" spans="2:13">
      <c r="B351" s="13" t="s">
        <v>357</v>
      </c>
      <c r="C351" s="14" t="s">
        <v>391</v>
      </c>
      <c r="D351" s="14" t="s">
        <v>398</v>
      </c>
      <c r="E351" s="14" t="s">
        <v>448</v>
      </c>
      <c r="F351" s="14" t="s">
        <v>392</v>
      </c>
      <c r="G351" s="14" t="s">
        <v>390</v>
      </c>
      <c r="H351" s="14" t="s">
        <v>450</v>
      </c>
      <c r="I351" s="100"/>
      <c r="J351" s="14" t="s">
        <v>379</v>
      </c>
      <c r="K351" s="14" t="s">
        <v>381</v>
      </c>
      <c r="L351" s="12" t="s">
        <v>382</v>
      </c>
      <c r="M351" s="12" t="s">
        <v>386</v>
      </c>
    </row>
    <row r="352" spans="2:13">
      <c r="B352" s="13" t="s">
        <v>358</v>
      </c>
      <c r="C352" s="14" t="s">
        <v>394</v>
      </c>
      <c r="D352" s="14" t="s">
        <v>384</v>
      </c>
      <c r="E352" s="14" t="s">
        <v>449</v>
      </c>
      <c r="F352" s="14" t="s">
        <v>395</v>
      </c>
      <c r="G352" s="14" t="s">
        <v>393</v>
      </c>
      <c r="H352" s="14" t="s">
        <v>451</v>
      </c>
      <c r="I352" s="100"/>
      <c r="J352" s="14" t="s">
        <v>392</v>
      </c>
      <c r="K352" s="14" t="s">
        <v>382</v>
      </c>
      <c r="L352" s="12" t="s">
        <v>387</v>
      </c>
      <c r="M352" s="12" t="s">
        <v>390</v>
      </c>
    </row>
    <row r="353" spans="2:13">
      <c r="B353" s="13" t="s">
        <v>359</v>
      </c>
      <c r="C353" s="14" t="s">
        <v>394</v>
      </c>
      <c r="D353" s="14" t="s">
        <v>384</v>
      </c>
      <c r="E353" s="14" t="s">
        <v>449</v>
      </c>
      <c r="F353" s="14" t="s">
        <v>395</v>
      </c>
      <c r="G353" s="14" t="s">
        <v>393</v>
      </c>
      <c r="H353" s="14" t="s">
        <v>451</v>
      </c>
      <c r="I353" s="100"/>
      <c r="J353" s="14" t="s">
        <v>392</v>
      </c>
      <c r="K353" s="14" t="s">
        <v>382</v>
      </c>
      <c r="L353" s="12" t="s">
        <v>387</v>
      </c>
      <c r="M353" s="12" t="s">
        <v>390</v>
      </c>
    </row>
    <row r="354" spans="2:13">
      <c r="B354" s="13" t="s">
        <v>360</v>
      </c>
      <c r="C354" s="14" t="s">
        <v>394</v>
      </c>
      <c r="D354" s="14" t="s">
        <v>384</v>
      </c>
      <c r="E354" s="14" t="s">
        <v>449</v>
      </c>
      <c r="F354" s="14" t="s">
        <v>395</v>
      </c>
      <c r="G354" s="14" t="s">
        <v>393</v>
      </c>
      <c r="H354" s="14" t="s">
        <v>451</v>
      </c>
      <c r="I354" s="100"/>
      <c r="J354" s="14" t="s">
        <v>392</v>
      </c>
      <c r="K354" s="14" t="s">
        <v>382</v>
      </c>
      <c r="L354" s="12" t="s">
        <v>387</v>
      </c>
      <c r="M354" s="12" t="s">
        <v>390</v>
      </c>
    </row>
    <row r="355" spans="2:13">
      <c r="B355" s="13" t="s">
        <v>361</v>
      </c>
      <c r="C355" s="14" t="s">
        <v>394</v>
      </c>
      <c r="D355" s="14" t="s">
        <v>384</v>
      </c>
      <c r="E355" s="14" t="s">
        <v>449</v>
      </c>
      <c r="F355" s="14" t="s">
        <v>395</v>
      </c>
      <c r="G355" s="14" t="s">
        <v>393</v>
      </c>
      <c r="H355" s="14" t="s">
        <v>451</v>
      </c>
      <c r="I355" s="100"/>
      <c r="J355" s="14" t="s">
        <v>392</v>
      </c>
      <c r="K355" s="14" t="s">
        <v>382</v>
      </c>
      <c r="L355" s="12" t="s">
        <v>387</v>
      </c>
      <c r="M355" s="12" t="s">
        <v>390</v>
      </c>
    </row>
    <row r="356" spans="2:13">
      <c r="B356" s="13" t="s">
        <v>362</v>
      </c>
      <c r="C356" s="14" t="s">
        <v>394</v>
      </c>
      <c r="D356" s="14" t="s">
        <v>384</v>
      </c>
      <c r="E356" s="14" t="s">
        <v>449</v>
      </c>
      <c r="F356" s="14" t="s">
        <v>395</v>
      </c>
      <c r="G356" s="14" t="s">
        <v>393</v>
      </c>
      <c r="H356" s="14" t="s">
        <v>451</v>
      </c>
      <c r="I356" s="100"/>
      <c r="J356" s="14" t="s">
        <v>392</v>
      </c>
      <c r="K356" s="14" t="s">
        <v>382</v>
      </c>
      <c r="L356" s="12" t="s">
        <v>387</v>
      </c>
      <c r="M356" s="12" t="s">
        <v>390</v>
      </c>
    </row>
    <row r="357" spans="2:13">
      <c r="B357" s="13" t="s">
        <v>363</v>
      </c>
      <c r="C357" s="14" t="s">
        <v>394</v>
      </c>
      <c r="D357" s="14" t="s">
        <v>384</v>
      </c>
      <c r="E357" s="14" t="s">
        <v>449</v>
      </c>
      <c r="F357" s="14" t="s">
        <v>395</v>
      </c>
      <c r="G357" s="14" t="s">
        <v>393</v>
      </c>
      <c r="H357" s="14" t="s">
        <v>451</v>
      </c>
      <c r="I357" s="100"/>
      <c r="J357" s="14" t="s">
        <v>392</v>
      </c>
      <c r="K357" s="14" t="s">
        <v>382</v>
      </c>
      <c r="L357" s="12" t="s">
        <v>387</v>
      </c>
      <c r="M357" s="12" t="s">
        <v>390</v>
      </c>
    </row>
    <row r="358" spans="2:13">
      <c r="B358" s="13" t="s">
        <v>364</v>
      </c>
      <c r="C358" s="14" t="s">
        <v>391</v>
      </c>
      <c r="D358" s="14" t="s">
        <v>398</v>
      </c>
      <c r="E358" s="14" t="s">
        <v>448</v>
      </c>
      <c r="F358" s="14" t="s">
        <v>392</v>
      </c>
      <c r="G358" s="14" t="s">
        <v>390</v>
      </c>
      <c r="H358" s="14" t="s">
        <v>450</v>
      </c>
      <c r="I358" s="100"/>
      <c r="J358" s="14" t="s">
        <v>383</v>
      </c>
      <c r="K358" s="14" t="s">
        <v>384</v>
      </c>
      <c r="L358" s="106" t="s">
        <v>461</v>
      </c>
      <c r="M358" s="12" t="s">
        <v>395</v>
      </c>
    </row>
    <row r="359" spans="2:13">
      <c r="B359" s="13" t="s">
        <v>365</v>
      </c>
      <c r="C359" s="14" t="s">
        <v>391</v>
      </c>
      <c r="D359" s="14" t="s">
        <v>398</v>
      </c>
      <c r="E359" s="14" t="s">
        <v>448</v>
      </c>
      <c r="F359" s="14" t="s">
        <v>392</v>
      </c>
      <c r="G359" s="14" t="s">
        <v>390</v>
      </c>
      <c r="H359" s="14" t="s">
        <v>450</v>
      </c>
      <c r="I359" s="100"/>
      <c r="J359" s="14" t="s">
        <v>381</v>
      </c>
      <c r="K359" s="14" t="s">
        <v>382</v>
      </c>
      <c r="L359" s="12" t="s">
        <v>396</v>
      </c>
      <c r="M359" s="12" t="s">
        <v>394</v>
      </c>
    </row>
    <row r="360" spans="2:13">
      <c r="B360" s="13" t="s">
        <v>366</v>
      </c>
      <c r="C360" s="14" t="s">
        <v>394</v>
      </c>
      <c r="D360" s="14" t="s">
        <v>384</v>
      </c>
      <c r="E360" s="14" t="s">
        <v>449</v>
      </c>
      <c r="F360" s="14" t="s">
        <v>395</v>
      </c>
      <c r="G360" s="14" t="s">
        <v>393</v>
      </c>
      <c r="H360" s="14" t="s">
        <v>451</v>
      </c>
      <c r="I360" s="100"/>
      <c r="J360" s="14" t="s">
        <v>388</v>
      </c>
      <c r="K360" s="14" t="s">
        <v>385</v>
      </c>
      <c r="L360" s="12" t="s">
        <v>387</v>
      </c>
      <c r="M360" s="12" t="s">
        <v>390</v>
      </c>
    </row>
    <row r="361" spans="2:13">
      <c r="B361" s="13" t="s">
        <v>367</v>
      </c>
      <c r="C361" s="14" t="s">
        <v>394</v>
      </c>
      <c r="D361" s="14" t="s">
        <v>384</v>
      </c>
      <c r="E361" s="14" t="s">
        <v>449</v>
      </c>
      <c r="F361" s="14" t="s">
        <v>395</v>
      </c>
      <c r="G361" s="14" t="s">
        <v>393</v>
      </c>
      <c r="H361" s="14" t="s">
        <v>451</v>
      </c>
      <c r="I361" s="100"/>
      <c r="J361" s="14" t="s">
        <v>398</v>
      </c>
      <c r="K361" s="14" t="s">
        <v>397</v>
      </c>
      <c r="L361" s="106" t="s">
        <v>460</v>
      </c>
      <c r="M361" s="12" t="s">
        <v>392</v>
      </c>
    </row>
    <row r="362" spans="2:13">
      <c r="B362" s="13" t="s">
        <v>368</v>
      </c>
      <c r="C362" s="14" t="s">
        <v>394</v>
      </c>
      <c r="D362" s="14" t="s">
        <v>384</v>
      </c>
      <c r="E362" s="14" t="s">
        <v>449</v>
      </c>
      <c r="F362" s="14" t="s">
        <v>395</v>
      </c>
      <c r="G362" s="14" t="s">
        <v>393</v>
      </c>
      <c r="H362" s="14" t="s">
        <v>451</v>
      </c>
      <c r="I362" s="100"/>
      <c r="J362" s="14" t="s">
        <v>398</v>
      </c>
      <c r="K362" s="14" t="s">
        <v>397</v>
      </c>
      <c r="L362" s="106" t="s">
        <v>460</v>
      </c>
      <c r="M362" s="12" t="s">
        <v>392</v>
      </c>
    </row>
    <row r="363" spans="2:13">
      <c r="B363" s="13" t="s">
        <v>369</v>
      </c>
      <c r="C363" s="14" t="s">
        <v>391</v>
      </c>
      <c r="D363" s="14" t="s">
        <v>398</v>
      </c>
      <c r="E363" s="14" t="s">
        <v>448</v>
      </c>
      <c r="F363" s="14" t="s">
        <v>392</v>
      </c>
      <c r="G363" s="14" t="s">
        <v>390</v>
      </c>
      <c r="H363" s="14" t="s">
        <v>450</v>
      </c>
      <c r="I363" s="100"/>
      <c r="J363" s="14" t="s">
        <v>384</v>
      </c>
      <c r="K363" s="14" t="s">
        <v>379</v>
      </c>
      <c r="L363" s="12" t="s">
        <v>396</v>
      </c>
      <c r="M363" s="12" t="s">
        <v>394</v>
      </c>
    </row>
    <row r="364" spans="2:13">
      <c r="B364" s="13" t="s">
        <v>370</v>
      </c>
      <c r="C364" s="14" t="s">
        <v>394</v>
      </c>
      <c r="D364" s="14" t="s">
        <v>384</v>
      </c>
      <c r="E364" s="14" t="s">
        <v>449</v>
      </c>
      <c r="F364" s="14" t="s">
        <v>395</v>
      </c>
      <c r="G364" s="14" t="s">
        <v>393</v>
      </c>
      <c r="H364" s="14" t="s">
        <v>451</v>
      </c>
      <c r="I364" s="100"/>
      <c r="J364" s="14" t="s">
        <v>387</v>
      </c>
      <c r="K364" s="14" t="s">
        <v>391</v>
      </c>
      <c r="L364" s="12" t="s">
        <v>397</v>
      </c>
      <c r="M364" s="12" t="s">
        <v>398</v>
      </c>
    </row>
    <row r="365" spans="2:13">
      <c r="B365" s="13" t="s">
        <v>371</v>
      </c>
      <c r="C365" s="14" t="s">
        <v>394</v>
      </c>
      <c r="D365" s="14" t="s">
        <v>384</v>
      </c>
      <c r="E365" s="14" t="s">
        <v>449</v>
      </c>
      <c r="F365" s="14" t="s">
        <v>395</v>
      </c>
      <c r="G365" s="14" t="s">
        <v>393</v>
      </c>
      <c r="H365" s="14" t="s">
        <v>451</v>
      </c>
      <c r="I365" s="100"/>
      <c r="J365" s="14" t="s">
        <v>387</v>
      </c>
      <c r="K365" s="14" t="s">
        <v>391</v>
      </c>
      <c r="L365" s="12" t="s">
        <v>397</v>
      </c>
      <c r="M365" s="12" t="s">
        <v>398</v>
      </c>
    </row>
    <row r="366" spans="2:13">
      <c r="B366" s="13" t="s">
        <v>372</v>
      </c>
      <c r="C366" s="14" t="s">
        <v>394</v>
      </c>
      <c r="D366" s="14" t="s">
        <v>384</v>
      </c>
      <c r="E366" s="14" t="s">
        <v>449</v>
      </c>
      <c r="F366" s="14" t="s">
        <v>395</v>
      </c>
      <c r="G366" s="14" t="s">
        <v>393</v>
      </c>
      <c r="H366" s="14" t="s">
        <v>451</v>
      </c>
      <c r="I366" s="100"/>
      <c r="J366" s="14" t="s">
        <v>391</v>
      </c>
      <c r="K366" s="14" t="s">
        <v>386</v>
      </c>
      <c r="L366" s="12" t="s">
        <v>387</v>
      </c>
      <c r="M366" s="12" t="s">
        <v>390</v>
      </c>
    </row>
    <row r="367" spans="2:13">
      <c r="B367" s="13" t="s">
        <v>373</v>
      </c>
      <c r="C367" s="14" t="s">
        <v>394</v>
      </c>
      <c r="D367" s="14" t="s">
        <v>384</v>
      </c>
      <c r="E367" s="14" t="s">
        <v>449</v>
      </c>
      <c r="F367" s="14" t="s">
        <v>395</v>
      </c>
      <c r="G367" s="14" t="s">
        <v>393</v>
      </c>
      <c r="H367" s="14" t="s">
        <v>451</v>
      </c>
      <c r="I367" s="100"/>
      <c r="J367" s="14" t="s">
        <v>390</v>
      </c>
      <c r="K367" s="14" t="s">
        <v>386</v>
      </c>
      <c r="L367" s="12" t="s">
        <v>397</v>
      </c>
      <c r="M367" s="12" t="s">
        <v>398</v>
      </c>
    </row>
    <row r="368" spans="2:13">
      <c r="B368" s="13" t="s">
        <v>374</v>
      </c>
      <c r="C368" s="14" t="s">
        <v>391</v>
      </c>
      <c r="D368" s="14" t="s">
        <v>398</v>
      </c>
      <c r="E368" s="14" t="s">
        <v>448</v>
      </c>
      <c r="F368" s="14" t="s">
        <v>392</v>
      </c>
      <c r="G368" s="14" t="s">
        <v>390</v>
      </c>
      <c r="H368" s="14" t="s">
        <v>450</v>
      </c>
      <c r="I368" s="100"/>
      <c r="J368" s="104" t="s">
        <v>461</v>
      </c>
      <c r="K368" s="14" t="s">
        <v>385</v>
      </c>
      <c r="L368" s="12" t="s">
        <v>383</v>
      </c>
      <c r="M368" s="12" t="s">
        <v>393</v>
      </c>
    </row>
    <row r="369" spans="2:13">
      <c r="B369" s="13" t="s">
        <v>375</v>
      </c>
      <c r="C369" s="14" t="s">
        <v>391</v>
      </c>
      <c r="D369" s="14" t="s">
        <v>398</v>
      </c>
      <c r="E369" s="14" t="s">
        <v>448</v>
      </c>
      <c r="F369" s="14" t="s">
        <v>392</v>
      </c>
      <c r="G369" s="14" t="s">
        <v>390</v>
      </c>
      <c r="H369" s="14" t="s">
        <v>450</v>
      </c>
      <c r="I369" s="100"/>
      <c r="J369" s="104" t="s">
        <v>461</v>
      </c>
      <c r="K369" s="14" t="s">
        <v>385</v>
      </c>
      <c r="L369" s="12" t="s">
        <v>383</v>
      </c>
      <c r="M369" s="12" t="s">
        <v>393</v>
      </c>
    </row>
    <row r="370" spans="2:13">
      <c r="B370" s="13" t="s">
        <v>376</v>
      </c>
      <c r="C370" s="14" t="s">
        <v>391</v>
      </c>
      <c r="D370" s="14" t="s">
        <v>398</v>
      </c>
      <c r="E370" s="14" t="s">
        <v>448</v>
      </c>
      <c r="F370" s="14" t="s">
        <v>392</v>
      </c>
      <c r="G370" s="14" t="s">
        <v>390</v>
      </c>
      <c r="H370" s="14" t="s">
        <v>450</v>
      </c>
      <c r="I370" s="100"/>
      <c r="J370" s="14" t="s">
        <v>396</v>
      </c>
      <c r="K370" s="14" t="s">
        <v>393</v>
      </c>
      <c r="L370" s="12" t="s">
        <v>379</v>
      </c>
      <c r="M370" s="12" t="s">
        <v>384</v>
      </c>
    </row>
  </sheetData>
  <autoFilter ref="C1:M370" xr:uid="{00000000-0009-0000-0000-00000A000000}"/>
  <phoneticPr fontId="1"/>
  <dataValidations count="5">
    <dataValidation allowBlank="1" showInputMessage="1" showErrorMessage="1" prompt="月・火" sqref="C2:E370" xr:uid="{00000000-0002-0000-0A00-000000000000}"/>
    <dataValidation allowBlank="1" showInputMessage="1" showErrorMessage="1" prompt="木・金" sqref="F2:H370" xr:uid="{00000000-0002-0000-0A00-000001000000}"/>
    <dataValidation allowBlank="1" showInputMessage="1" showErrorMessage="1" prompt="1回目" sqref="L2:L370" xr:uid="{00000000-0002-0000-0A00-000002000000}"/>
    <dataValidation allowBlank="1" showInputMessage="1" showErrorMessage="1" prompt="２回目" sqref="M2:M370" xr:uid="{00000000-0002-0000-0A00-000003000000}"/>
    <dataValidation allowBlank="1" showInputMessage="1" showErrorMessage="1" prompt="年度またぎの_x000a_変更先を入力" sqref="I2:I370" xr:uid="{00000000-0002-0000-0A00-000004000000}"/>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1:T370"/>
  <sheetViews>
    <sheetView workbookViewId="0">
      <selection activeCell="AA10" sqref="AA10:AR13"/>
    </sheetView>
  </sheetViews>
  <sheetFormatPr defaultRowHeight="18.75"/>
  <cols>
    <col min="1" max="1" width="9" style="12"/>
    <col min="2" max="2" width="45.125" style="12" bestFit="1" customWidth="1"/>
    <col min="3" max="5" width="9.625" style="12" customWidth="1"/>
    <col min="6" max="9" width="9.375" style="12" customWidth="1"/>
    <col min="10" max="10" width="10" style="12" bestFit="1" customWidth="1"/>
    <col min="11" max="11" width="13" style="12" bestFit="1" customWidth="1"/>
    <col min="12" max="13" width="15.125" style="12" bestFit="1" customWidth="1"/>
    <col min="14" max="16384" width="9" style="12"/>
  </cols>
  <sheetData>
    <row r="1" spans="2:20">
      <c r="C1" s="91" t="s">
        <v>421</v>
      </c>
      <c r="D1" s="91" t="s">
        <v>421</v>
      </c>
      <c r="E1" s="91" t="s">
        <v>421</v>
      </c>
      <c r="F1" s="92" t="s">
        <v>421</v>
      </c>
      <c r="G1" s="92" t="s">
        <v>421</v>
      </c>
      <c r="H1" s="92" t="s">
        <v>421</v>
      </c>
      <c r="I1" s="99" t="s">
        <v>456</v>
      </c>
      <c r="J1" s="13" t="s">
        <v>377</v>
      </c>
      <c r="K1" s="13" t="s">
        <v>378</v>
      </c>
      <c r="L1" s="13" t="s">
        <v>426</v>
      </c>
      <c r="M1" s="13" t="s">
        <v>426</v>
      </c>
    </row>
    <row r="2" spans="2:20">
      <c r="B2" s="13" t="s">
        <v>9</v>
      </c>
      <c r="C2" s="14" t="s">
        <v>388</v>
      </c>
      <c r="D2" s="14" t="s">
        <v>397</v>
      </c>
      <c r="E2" s="14" t="s">
        <v>391</v>
      </c>
      <c r="F2" s="14" t="s">
        <v>389</v>
      </c>
      <c r="G2" s="14" t="s">
        <v>387</v>
      </c>
      <c r="H2" s="14" t="s">
        <v>392</v>
      </c>
      <c r="I2" s="100"/>
      <c r="J2" s="14" t="s">
        <v>379</v>
      </c>
      <c r="K2" s="14" t="s">
        <v>380</v>
      </c>
      <c r="L2" s="12" t="s">
        <v>382</v>
      </c>
      <c r="M2" s="12" t="s">
        <v>386</v>
      </c>
      <c r="O2" s="12" t="str">
        <f>"第1"&amp;C2</f>
        <v>第1第1月曜日</v>
      </c>
      <c r="P2" s="12" t="str">
        <f>"第2"&amp;D2</f>
        <v>第2第2月曜日</v>
      </c>
      <c r="Q2" s="12" t="str">
        <f>"第3"&amp;E2</f>
        <v>第3第3月曜日</v>
      </c>
      <c r="R2" s="12" t="str">
        <f>"第1"&amp;F2</f>
        <v>第1第1木曜日</v>
      </c>
      <c r="S2" s="12" t="str">
        <f>"第2"&amp;G2</f>
        <v>第2第2木曜日</v>
      </c>
      <c r="T2" s="12" t="str">
        <f>"第3"&amp;H2</f>
        <v>第3第3木曜日</v>
      </c>
    </row>
    <row r="3" spans="2:20">
      <c r="B3" s="13" t="s">
        <v>10</v>
      </c>
      <c r="C3" s="14" t="s">
        <v>388</v>
      </c>
      <c r="D3" s="14" t="s">
        <v>397</v>
      </c>
      <c r="E3" s="14" t="s">
        <v>391</v>
      </c>
      <c r="F3" s="14" t="s">
        <v>389</v>
      </c>
      <c r="G3" s="14" t="s">
        <v>387</v>
      </c>
      <c r="H3" s="14" t="s">
        <v>392</v>
      </c>
      <c r="I3" s="100"/>
      <c r="J3" s="14" t="s">
        <v>381</v>
      </c>
      <c r="K3" s="14" t="s">
        <v>382</v>
      </c>
      <c r="L3" s="12" t="s">
        <v>396</v>
      </c>
      <c r="M3" s="12" t="s">
        <v>394</v>
      </c>
      <c r="O3" s="12" t="str">
        <f t="shared" ref="O3:O66" si="0">"第1"&amp;C3</f>
        <v>第1第1月曜日</v>
      </c>
      <c r="P3" s="12" t="str">
        <f t="shared" ref="P3:P66" si="1">"第2"&amp;D3</f>
        <v>第2第2月曜日</v>
      </c>
      <c r="Q3" s="12" t="str">
        <f t="shared" ref="Q3:Q66" si="2">"第3"&amp;E3</f>
        <v>第3第3月曜日</v>
      </c>
      <c r="R3" s="12" t="str">
        <f t="shared" ref="R3:R66" si="3">"第1"&amp;F3</f>
        <v>第1第1木曜日</v>
      </c>
      <c r="S3" s="12" t="str">
        <f t="shared" ref="S3:S66" si="4">"第2"&amp;G3</f>
        <v>第2第2木曜日</v>
      </c>
      <c r="T3" s="12" t="str">
        <f t="shared" ref="T3:T66" si="5">"第3"&amp;H3</f>
        <v>第3第3木曜日</v>
      </c>
    </row>
    <row r="4" spans="2:20">
      <c r="B4" s="13" t="s">
        <v>11</v>
      </c>
      <c r="C4" s="14" t="s">
        <v>388</v>
      </c>
      <c r="D4" s="14" t="s">
        <v>397</v>
      </c>
      <c r="E4" s="14" t="s">
        <v>391</v>
      </c>
      <c r="F4" s="14" t="s">
        <v>389</v>
      </c>
      <c r="G4" s="14" t="s">
        <v>387</v>
      </c>
      <c r="H4" s="14" t="s">
        <v>392</v>
      </c>
      <c r="I4" s="100"/>
      <c r="J4" s="14" t="s">
        <v>381</v>
      </c>
      <c r="K4" s="14" t="s">
        <v>382</v>
      </c>
      <c r="L4" s="12" t="s">
        <v>396</v>
      </c>
      <c r="M4" s="12" t="s">
        <v>394</v>
      </c>
      <c r="O4" s="12" t="str">
        <f t="shared" si="0"/>
        <v>第1第1月曜日</v>
      </c>
      <c r="P4" s="12" t="str">
        <f t="shared" si="1"/>
        <v>第2第2月曜日</v>
      </c>
      <c r="Q4" s="12" t="str">
        <f t="shared" si="2"/>
        <v>第3第3月曜日</v>
      </c>
      <c r="R4" s="12" t="str">
        <f t="shared" si="3"/>
        <v>第1第1木曜日</v>
      </c>
      <c r="S4" s="12" t="str">
        <f t="shared" si="4"/>
        <v>第2第2木曜日</v>
      </c>
      <c r="T4" s="12" t="str">
        <f t="shared" si="5"/>
        <v>第3第3木曜日</v>
      </c>
    </row>
    <row r="5" spans="2:20">
      <c r="B5" s="13" t="s">
        <v>12</v>
      </c>
      <c r="C5" s="14" t="s">
        <v>388</v>
      </c>
      <c r="D5" s="14" t="s">
        <v>397</v>
      </c>
      <c r="E5" s="14" t="s">
        <v>391</v>
      </c>
      <c r="F5" s="14" t="s">
        <v>389</v>
      </c>
      <c r="G5" s="14" t="s">
        <v>387</v>
      </c>
      <c r="H5" s="14" t="s">
        <v>392</v>
      </c>
      <c r="I5" s="100"/>
      <c r="J5" s="14" t="s">
        <v>381</v>
      </c>
      <c r="K5" s="14" t="s">
        <v>382</v>
      </c>
      <c r="L5" s="12" t="s">
        <v>396</v>
      </c>
      <c r="M5" s="12" t="s">
        <v>394</v>
      </c>
      <c r="O5" s="12" t="str">
        <f t="shared" si="0"/>
        <v>第1第1月曜日</v>
      </c>
      <c r="P5" s="12" t="str">
        <f t="shared" si="1"/>
        <v>第2第2月曜日</v>
      </c>
      <c r="Q5" s="12" t="str">
        <f t="shared" si="2"/>
        <v>第3第3月曜日</v>
      </c>
      <c r="R5" s="12" t="str">
        <f t="shared" si="3"/>
        <v>第1第1木曜日</v>
      </c>
      <c r="S5" s="12" t="str">
        <f t="shared" si="4"/>
        <v>第2第2木曜日</v>
      </c>
      <c r="T5" s="12" t="str">
        <f t="shared" si="5"/>
        <v>第3第3木曜日</v>
      </c>
    </row>
    <row r="6" spans="2:20">
      <c r="B6" s="13" t="s">
        <v>13</v>
      </c>
      <c r="C6" s="14" t="s">
        <v>388</v>
      </c>
      <c r="D6" s="14" t="s">
        <v>397</v>
      </c>
      <c r="E6" s="14" t="s">
        <v>391</v>
      </c>
      <c r="F6" s="14" t="s">
        <v>389</v>
      </c>
      <c r="G6" s="14" t="s">
        <v>387</v>
      </c>
      <c r="H6" s="14" t="s">
        <v>392</v>
      </c>
      <c r="I6" s="100"/>
      <c r="J6" s="14" t="s">
        <v>381</v>
      </c>
      <c r="K6" s="14" t="s">
        <v>382</v>
      </c>
      <c r="L6" s="12" t="s">
        <v>396</v>
      </c>
      <c r="M6" s="12" t="s">
        <v>394</v>
      </c>
      <c r="O6" s="12" t="str">
        <f t="shared" si="0"/>
        <v>第1第1月曜日</v>
      </c>
      <c r="P6" s="12" t="str">
        <f t="shared" si="1"/>
        <v>第2第2月曜日</v>
      </c>
      <c r="Q6" s="12" t="str">
        <f t="shared" si="2"/>
        <v>第3第3月曜日</v>
      </c>
      <c r="R6" s="12" t="str">
        <f t="shared" si="3"/>
        <v>第1第1木曜日</v>
      </c>
      <c r="S6" s="12" t="str">
        <f t="shared" si="4"/>
        <v>第2第2木曜日</v>
      </c>
      <c r="T6" s="12" t="str">
        <f t="shared" si="5"/>
        <v>第3第3木曜日</v>
      </c>
    </row>
    <row r="7" spans="2:20">
      <c r="B7" s="13" t="s">
        <v>14</v>
      </c>
      <c r="C7" s="14" t="s">
        <v>388</v>
      </c>
      <c r="D7" s="14" t="s">
        <v>397</v>
      </c>
      <c r="E7" s="14" t="s">
        <v>391</v>
      </c>
      <c r="F7" s="14" t="s">
        <v>389</v>
      </c>
      <c r="G7" s="14" t="s">
        <v>387</v>
      </c>
      <c r="H7" s="14" t="s">
        <v>392</v>
      </c>
      <c r="I7" s="100"/>
      <c r="J7" s="14" t="s">
        <v>383</v>
      </c>
      <c r="K7" s="14" t="s">
        <v>381</v>
      </c>
      <c r="L7" s="12" t="s">
        <v>396</v>
      </c>
      <c r="M7" s="12" t="s">
        <v>394</v>
      </c>
      <c r="O7" s="12" t="str">
        <f t="shared" si="0"/>
        <v>第1第1月曜日</v>
      </c>
      <c r="P7" s="12" t="str">
        <f t="shared" si="1"/>
        <v>第2第2月曜日</v>
      </c>
      <c r="Q7" s="12" t="str">
        <f t="shared" si="2"/>
        <v>第3第3月曜日</v>
      </c>
      <c r="R7" s="12" t="str">
        <f t="shared" si="3"/>
        <v>第1第1木曜日</v>
      </c>
      <c r="S7" s="12" t="str">
        <f t="shared" si="4"/>
        <v>第2第2木曜日</v>
      </c>
      <c r="T7" s="12" t="str">
        <f t="shared" si="5"/>
        <v>第3第3木曜日</v>
      </c>
    </row>
    <row r="8" spans="2:20">
      <c r="B8" s="13" t="s">
        <v>15</v>
      </c>
      <c r="C8" s="14" t="s">
        <v>388</v>
      </c>
      <c r="D8" s="14" t="s">
        <v>397</v>
      </c>
      <c r="E8" s="14" t="s">
        <v>391</v>
      </c>
      <c r="F8" s="14" t="s">
        <v>389</v>
      </c>
      <c r="G8" s="14" t="s">
        <v>387</v>
      </c>
      <c r="H8" s="14" t="s">
        <v>392</v>
      </c>
      <c r="I8" s="100"/>
      <c r="J8" s="14" t="s">
        <v>383</v>
      </c>
      <c r="K8" s="14" t="s">
        <v>384</v>
      </c>
      <c r="L8" s="12" t="s">
        <v>380</v>
      </c>
      <c r="M8" s="12" t="s">
        <v>395</v>
      </c>
      <c r="O8" s="12" t="str">
        <f t="shared" si="0"/>
        <v>第1第1月曜日</v>
      </c>
      <c r="P8" s="12" t="str">
        <f t="shared" si="1"/>
        <v>第2第2月曜日</v>
      </c>
      <c r="Q8" s="12" t="str">
        <f t="shared" si="2"/>
        <v>第3第3月曜日</v>
      </c>
      <c r="R8" s="12" t="str">
        <f t="shared" si="3"/>
        <v>第1第1木曜日</v>
      </c>
      <c r="S8" s="12" t="str">
        <f t="shared" si="4"/>
        <v>第2第2木曜日</v>
      </c>
      <c r="T8" s="12" t="str">
        <f t="shared" si="5"/>
        <v>第3第3木曜日</v>
      </c>
    </row>
    <row r="9" spans="2:20">
      <c r="B9" s="13" t="s">
        <v>16</v>
      </c>
      <c r="C9" s="14" t="s">
        <v>388</v>
      </c>
      <c r="D9" s="14" t="s">
        <v>397</v>
      </c>
      <c r="E9" s="14" t="s">
        <v>391</v>
      </c>
      <c r="F9" s="14" t="s">
        <v>389</v>
      </c>
      <c r="G9" s="14" t="s">
        <v>387</v>
      </c>
      <c r="H9" s="14" t="s">
        <v>392</v>
      </c>
      <c r="I9" s="100"/>
      <c r="J9" s="14" t="s">
        <v>379</v>
      </c>
      <c r="K9" s="14" t="s">
        <v>380</v>
      </c>
      <c r="L9" s="12" t="s">
        <v>382</v>
      </c>
      <c r="M9" s="12" t="s">
        <v>386</v>
      </c>
      <c r="O9" s="12" t="str">
        <f t="shared" si="0"/>
        <v>第1第1月曜日</v>
      </c>
      <c r="P9" s="12" t="str">
        <f t="shared" si="1"/>
        <v>第2第2月曜日</v>
      </c>
      <c r="Q9" s="12" t="str">
        <f t="shared" si="2"/>
        <v>第3第3月曜日</v>
      </c>
      <c r="R9" s="12" t="str">
        <f t="shared" si="3"/>
        <v>第1第1木曜日</v>
      </c>
      <c r="S9" s="12" t="str">
        <f t="shared" si="4"/>
        <v>第2第2木曜日</v>
      </c>
      <c r="T9" s="12" t="str">
        <f t="shared" si="5"/>
        <v>第3第3木曜日</v>
      </c>
    </row>
    <row r="10" spans="2:20">
      <c r="B10" s="13" t="s">
        <v>17</v>
      </c>
      <c r="C10" s="14" t="s">
        <v>388</v>
      </c>
      <c r="D10" s="14" t="s">
        <v>397</v>
      </c>
      <c r="E10" s="14" t="s">
        <v>391</v>
      </c>
      <c r="F10" s="14" t="s">
        <v>389</v>
      </c>
      <c r="G10" s="14" t="s">
        <v>387</v>
      </c>
      <c r="H10" s="14" t="s">
        <v>392</v>
      </c>
      <c r="I10" s="100"/>
      <c r="J10" s="14" t="s">
        <v>380</v>
      </c>
      <c r="K10" s="14" t="s">
        <v>385</v>
      </c>
      <c r="L10" s="12" t="s">
        <v>383</v>
      </c>
      <c r="M10" s="12" t="s">
        <v>393</v>
      </c>
      <c r="O10" s="12" t="str">
        <f t="shared" si="0"/>
        <v>第1第1月曜日</v>
      </c>
      <c r="P10" s="12" t="str">
        <f t="shared" si="1"/>
        <v>第2第2月曜日</v>
      </c>
      <c r="Q10" s="12" t="str">
        <f t="shared" si="2"/>
        <v>第3第3月曜日</v>
      </c>
      <c r="R10" s="12" t="str">
        <f t="shared" si="3"/>
        <v>第1第1木曜日</v>
      </c>
      <c r="S10" s="12" t="str">
        <f t="shared" si="4"/>
        <v>第2第2木曜日</v>
      </c>
      <c r="T10" s="12" t="str">
        <f t="shared" si="5"/>
        <v>第3第3木曜日</v>
      </c>
    </row>
    <row r="11" spans="2:20">
      <c r="B11" s="13" t="s">
        <v>18</v>
      </c>
      <c r="C11" s="14" t="s">
        <v>388</v>
      </c>
      <c r="D11" s="14" t="s">
        <v>397</v>
      </c>
      <c r="E11" s="14" t="s">
        <v>391</v>
      </c>
      <c r="F11" s="14" t="s">
        <v>389</v>
      </c>
      <c r="G11" s="14" t="s">
        <v>387</v>
      </c>
      <c r="H11" s="14" t="s">
        <v>392</v>
      </c>
      <c r="I11" s="100"/>
      <c r="J11" s="14" t="s">
        <v>380</v>
      </c>
      <c r="K11" s="14" t="s">
        <v>385</v>
      </c>
      <c r="L11" s="12" t="s">
        <v>383</v>
      </c>
      <c r="M11" s="12" t="s">
        <v>393</v>
      </c>
      <c r="O11" s="12" t="str">
        <f t="shared" si="0"/>
        <v>第1第1月曜日</v>
      </c>
      <c r="P11" s="12" t="str">
        <f t="shared" si="1"/>
        <v>第2第2月曜日</v>
      </c>
      <c r="Q11" s="12" t="str">
        <f t="shared" si="2"/>
        <v>第3第3月曜日</v>
      </c>
      <c r="R11" s="12" t="str">
        <f t="shared" si="3"/>
        <v>第1第1木曜日</v>
      </c>
      <c r="S11" s="12" t="str">
        <f t="shared" si="4"/>
        <v>第2第2木曜日</v>
      </c>
      <c r="T11" s="12" t="str">
        <f t="shared" si="5"/>
        <v>第3第3木曜日</v>
      </c>
    </row>
    <row r="12" spans="2:20">
      <c r="B12" s="13" t="s">
        <v>19</v>
      </c>
      <c r="C12" s="14" t="s">
        <v>388</v>
      </c>
      <c r="D12" s="14" t="s">
        <v>397</v>
      </c>
      <c r="E12" s="14" t="s">
        <v>391</v>
      </c>
      <c r="F12" s="14" t="s">
        <v>389</v>
      </c>
      <c r="G12" s="14" t="s">
        <v>387</v>
      </c>
      <c r="H12" s="14" t="s">
        <v>392</v>
      </c>
      <c r="I12" s="100"/>
      <c r="J12" s="14" t="s">
        <v>383</v>
      </c>
      <c r="K12" s="14" t="s">
        <v>386</v>
      </c>
      <c r="L12" s="12" t="s">
        <v>379</v>
      </c>
      <c r="M12" s="12" t="s">
        <v>384</v>
      </c>
      <c r="O12" s="12" t="str">
        <f t="shared" si="0"/>
        <v>第1第1月曜日</v>
      </c>
      <c r="P12" s="12" t="str">
        <f t="shared" si="1"/>
        <v>第2第2月曜日</v>
      </c>
      <c r="Q12" s="12" t="str">
        <f t="shared" si="2"/>
        <v>第3第3月曜日</v>
      </c>
      <c r="R12" s="12" t="str">
        <f t="shared" si="3"/>
        <v>第1第1木曜日</v>
      </c>
      <c r="S12" s="12" t="str">
        <f t="shared" si="4"/>
        <v>第2第2木曜日</v>
      </c>
      <c r="T12" s="12" t="str">
        <f t="shared" si="5"/>
        <v>第3第3木曜日</v>
      </c>
    </row>
    <row r="13" spans="2:20">
      <c r="B13" s="13" t="s">
        <v>20</v>
      </c>
      <c r="C13" s="14" t="s">
        <v>388</v>
      </c>
      <c r="D13" s="14" t="s">
        <v>397</v>
      </c>
      <c r="E13" s="14" t="s">
        <v>391</v>
      </c>
      <c r="F13" s="14" t="s">
        <v>389</v>
      </c>
      <c r="G13" s="14" t="s">
        <v>387</v>
      </c>
      <c r="H13" s="14" t="s">
        <v>392</v>
      </c>
      <c r="I13" s="100"/>
      <c r="J13" s="14" t="s">
        <v>383</v>
      </c>
      <c r="K13" s="14" t="s">
        <v>386</v>
      </c>
      <c r="L13" s="12" t="s">
        <v>379</v>
      </c>
      <c r="M13" s="12" t="s">
        <v>384</v>
      </c>
      <c r="O13" s="12" t="str">
        <f t="shared" si="0"/>
        <v>第1第1月曜日</v>
      </c>
      <c r="P13" s="12" t="str">
        <f t="shared" si="1"/>
        <v>第2第2月曜日</v>
      </c>
      <c r="Q13" s="12" t="str">
        <f t="shared" si="2"/>
        <v>第3第3月曜日</v>
      </c>
      <c r="R13" s="12" t="str">
        <f t="shared" si="3"/>
        <v>第1第1木曜日</v>
      </c>
      <c r="S13" s="12" t="str">
        <f t="shared" si="4"/>
        <v>第2第2木曜日</v>
      </c>
      <c r="T13" s="12" t="str">
        <f t="shared" si="5"/>
        <v>第3第3木曜日</v>
      </c>
    </row>
    <row r="14" spans="2:20">
      <c r="B14" s="13" t="s">
        <v>21</v>
      </c>
      <c r="C14" s="14" t="s">
        <v>396</v>
      </c>
      <c r="D14" s="14" t="s">
        <v>379</v>
      </c>
      <c r="E14" s="14" t="s">
        <v>394</v>
      </c>
      <c r="F14" s="14" t="s">
        <v>380</v>
      </c>
      <c r="G14" s="14" t="s">
        <v>383</v>
      </c>
      <c r="H14" s="14" t="s">
        <v>395</v>
      </c>
      <c r="I14" s="100"/>
      <c r="J14" s="14" t="s">
        <v>387</v>
      </c>
      <c r="K14" s="14" t="s">
        <v>388</v>
      </c>
      <c r="L14" s="12" t="s">
        <v>397</v>
      </c>
      <c r="M14" s="12" t="s">
        <v>398</v>
      </c>
      <c r="O14" s="12" t="str">
        <f t="shared" si="0"/>
        <v>第1第1火曜日</v>
      </c>
      <c r="P14" s="12" t="str">
        <f t="shared" si="1"/>
        <v>第2第2火曜日</v>
      </c>
      <c r="Q14" s="12" t="str">
        <f t="shared" si="2"/>
        <v>第3第3火曜日</v>
      </c>
      <c r="R14" s="12" t="str">
        <f t="shared" si="3"/>
        <v>第1第1金曜日</v>
      </c>
      <c r="S14" s="12" t="str">
        <f t="shared" si="4"/>
        <v>第2第2金曜日</v>
      </c>
      <c r="T14" s="12" t="str">
        <f t="shared" si="5"/>
        <v>第3第3金曜日</v>
      </c>
    </row>
    <row r="15" spans="2:20">
      <c r="B15" s="13" t="s">
        <v>22</v>
      </c>
      <c r="C15" s="14" t="s">
        <v>396</v>
      </c>
      <c r="D15" s="14" t="s">
        <v>379</v>
      </c>
      <c r="E15" s="14" t="s">
        <v>394</v>
      </c>
      <c r="F15" s="14" t="s">
        <v>380</v>
      </c>
      <c r="G15" s="14" t="s">
        <v>383</v>
      </c>
      <c r="H15" s="14" t="s">
        <v>395</v>
      </c>
      <c r="I15" s="100"/>
      <c r="J15" s="14" t="s">
        <v>387</v>
      </c>
      <c r="K15" s="14" t="s">
        <v>388</v>
      </c>
      <c r="L15" s="12" t="s">
        <v>397</v>
      </c>
      <c r="M15" s="12" t="s">
        <v>398</v>
      </c>
      <c r="O15" s="12" t="str">
        <f t="shared" si="0"/>
        <v>第1第1火曜日</v>
      </c>
      <c r="P15" s="12" t="str">
        <f t="shared" si="1"/>
        <v>第2第2火曜日</v>
      </c>
      <c r="Q15" s="12" t="str">
        <f t="shared" si="2"/>
        <v>第3第3火曜日</v>
      </c>
      <c r="R15" s="12" t="str">
        <f t="shared" si="3"/>
        <v>第1第1金曜日</v>
      </c>
      <c r="S15" s="12" t="str">
        <f t="shared" si="4"/>
        <v>第2第2金曜日</v>
      </c>
      <c r="T15" s="12" t="str">
        <f t="shared" si="5"/>
        <v>第3第3金曜日</v>
      </c>
    </row>
    <row r="16" spans="2:20">
      <c r="B16" s="13" t="s">
        <v>23</v>
      </c>
      <c r="C16" s="14" t="s">
        <v>396</v>
      </c>
      <c r="D16" s="14" t="s">
        <v>379</v>
      </c>
      <c r="E16" s="14" t="s">
        <v>394</v>
      </c>
      <c r="F16" s="14" t="s">
        <v>380</v>
      </c>
      <c r="G16" s="14" t="s">
        <v>383</v>
      </c>
      <c r="H16" s="14" t="s">
        <v>395</v>
      </c>
      <c r="I16" s="100"/>
      <c r="J16" s="14" t="s">
        <v>387</v>
      </c>
      <c r="K16" s="14" t="s">
        <v>388</v>
      </c>
      <c r="L16" s="12" t="s">
        <v>397</v>
      </c>
      <c r="M16" s="12" t="s">
        <v>398</v>
      </c>
      <c r="O16" s="12" t="str">
        <f t="shared" si="0"/>
        <v>第1第1火曜日</v>
      </c>
      <c r="P16" s="12" t="str">
        <f t="shared" si="1"/>
        <v>第2第2火曜日</v>
      </c>
      <c r="Q16" s="12" t="str">
        <f t="shared" si="2"/>
        <v>第3第3火曜日</v>
      </c>
      <c r="R16" s="12" t="str">
        <f t="shared" si="3"/>
        <v>第1第1金曜日</v>
      </c>
      <c r="S16" s="12" t="str">
        <f t="shared" si="4"/>
        <v>第2第2金曜日</v>
      </c>
      <c r="T16" s="12" t="str">
        <f t="shared" si="5"/>
        <v>第3第3金曜日</v>
      </c>
    </row>
    <row r="17" spans="2:20">
      <c r="B17" s="13" t="s">
        <v>24</v>
      </c>
      <c r="C17" s="14" t="s">
        <v>396</v>
      </c>
      <c r="D17" s="14" t="s">
        <v>379</v>
      </c>
      <c r="E17" s="14" t="s">
        <v>394</v>
      </c>
      <c r="F17" s="14" t="s">
        <v>380</v>
      </c>
      <c r="G17" s="14" t="s">
        <v>383</v>
      </c>
      <c r="H17" s="14" t="s">
        <v>395</v>
      </c>
      <c r="I17" s="100"/>
      <c r="J17" s="14" t="s">
        <v>387</v>
      </c>
      <c r="K17" s="14" t="s">
        <v>388</v>
      </c>
      <c r="L17" s="12" t="s">
        <v>397</v>
      </c>
      <c r="M17" s="12" t="s">
        <v>398</v>
      </c>
      <c r="O17" s="12" t="str">
        <f t="shared" si="0"/>
        <v>第1第1火曜日</v>
      </c>
      <c r="P17" s="12" t="str">
        <f t="shared" si="1"/>
        <v>第2第2火曜日</v>
      </c>
      <c r="Q17" s="12" t="str">
        <f t="shared" si="2"/>
        <v>第3第3火曜日</v>
      </c>
      <c r="R17" s="12" t="str">
        <f t="shared" si="3"/>
        <v>第1第1金曜日</v>
      </c>
      <c r="S17" s="12" t="str">
        <f t="shared" si="4"/>
        <v>第2第2金曜日</v>
      </c>
      <c r="T17" s="12" t="str">
        <f t="shared" si="5"/>
        <v>第3第3金曜日</v>
      </c>
    </row>
    <row r="18" spans="2:20">
      <c r="B18" s="13" t="s">
        <v>25</v>
      </c>
      <c r="C18" s="14" t="s">
        <v>396</v>
      </c>
      <c r="D18" s="14" t="s">
        <v>379</v>
      </c>
      <c r="E18" s="14" t="s">
        <v>394</v>
      </c>
      <c r="F18" s="14" t="s">
        <v>380</v>
      </c>
      <c r="G18" s="14" t="s">
        <v>383</v>
      </c>
      <c r="H18" s="14" t="s">
        <v>395</v>
      </c>
      <c r="I18" s="100"/>
      <c r="J18" s="14" t="s">
        <v>387</v>
      </c>
      <c r="K18" s="14" t="s">
        <v>388</v>
      </c>
      <c r="L18" s="12" t="s">
        <v>397</v>
      </c>
      <c r="M18" s="12" t="s">
        <v>398</v>
      </c>
      <c r="O18" s="12" t="str">
        <f t="shared" si="0"/>
        <v>第1第1火曜日</v>
      </c>
      <c r="P18" s="12" t="str">
        <f t="shared" si="1"/>
        <v>第2第2火曜日</v>
      </c>
      <c r="Q18" s="12" t="str">
        <f t="shared" si="2"/>
        <v>第3第3火曜日</v>
      </c>
      <c r="R18" s="12" t="str">
        <f t="shared" si="3"/>
        <v>第1第1金曜日</v>
      </c>
      <c r="S18" s="12" t="str">
        <f t="shared" si="4"/>
        <v>第2第2金曜日</v>
      </c>
      <c r="T18" s="12" t="str">
        <f t="shared" si="5"/>
        <v>第3第3金曜日</v>
      </c>
    </row>
    <row r="19" spans="2:20">
      <c r="B19" s="13" t="s">
        <v>26</v>
      </c>
      <c r="C19" s="14" t="s">
        <v>396</v>
      </c>
      <c r="D19" s="14" t="s">
        <v>379</v>
      </c>
      <c r="E19" s="14" t="s">
        <v>394</v>
      </c>
      <c r="F19" s="14" t="s">
        <v>380</v>
      </c>
      <c r="G19" s="14" t="s">
        <v>383</v>
      </c>
      <c r="H19" s="14" t="s">
        <v>395</v>
      </c>
      <c r="I19" s="100"/>
      <c r="J19" s="14" t="s">
        <v>387</v>
      </c>
      <c r="K19" s="14" t="s">
        <v>388</v>
      </c>
      <c r="L19" s="12" t="s">
        <v>397</v>
      </c>
      <c r="M19" s="12" t="s">
        <v>398</v>
      </c>
      <c r="O19" s="12" t="str">
        <f t="shared" si="0"/>
        <v>第1第1火曜日</v>
      </c>
      <c r="P19" s="12" t="str">
        <f t="shared" si="1"/>
        <v>第2第2火曜日</v>
      </c>
      <c r="Q19" s="12" t="str">
        <f t="shared" si="2"/>
        <v>第3第3火曜日</v>
      </c>
      <c r="R19" s="12" t="str">
        <f t="shared" si="3"/>
        <v>第1第1金曜日</v>
      </c>
      <c r="S19" s="12" t="str">
        <f t="shared" si="4"/>
        <v>第2第2金曜日</v>
      </c>
      <c r="T19" s="12" t="str">
        <f t="shared" si="5"/>
        <v>第3第3金曜日</v>
      </c>
    </row>
    <row r="20" spans="2:20">
      <c r="B20" s="13" t="s">
        <v>27</v>
      </c>
      <c r="C20" s="14" t="s">
        <v>396</v>
      </c>
      <c r="D20" s="14" t="s">
        <v>379</v>
      </c>
      <c r="E20" s="14" t="s">
        <v>394</v>
      </c>
      <c r="F20" s="14" t="s">
        <v>380</v>
      </c>
      <c r="G20" s="14" t="s">
        <v>383</v>
      </c>
      <c r="H20" s="14" t="s">
        <v>395</v>
      </c>
      <c r="I20" s="100"/>
      <c r="J20" s="14" t="s">
        <v>387</v>
      </c>
      <c r="K20" s="14" t="s">
        <v>388</v>
      </c>
      <c r="L20" s="12" t="s">
        <v>397</v>
      </c>
      <c r="M20" s="12" t="s">
        <v>398</v>
      </c>
      <c r="O20" s="12" t="str">
        <f t="shared" si="0"/>
        <v>第1第1火曜日</v>
      </c>
      <c r="P20" s="12" t="str">
        <f t="shared" si="1"/>
        <v>第2第2火曜日</v>
      </c>
      <c r="Q20" s="12" t="str">
        <f t="shared" si="2"/>
        <v>第3第3火曜日</v>
      </c>
      <c r="R20" s="12" t="str">
        <f t="shared" si="3"/>
        <v>第1第1金曜日</v>
      </c>
      <c r="S20" s="12" t="str">
        <f t="shared" si="4"/>
        <v>第2第2金曜日</v>
      </c>
      <c r="T20" s="12" t="str">
        <f t="shared" si="5"/>
        <v>第3第3金曜日</v>
      </c>
    </row>
    <row r="21" spans="2:20">
      <c r="B21" s="13" t="s">
        <v>28</v>
      </c>
      <c r="C21" s="14" t="s">
        <v>396</v>
      </c>
      <c r="D21" s="14" t="s">
        <v>379</v>
      </c>
      <c r="E21" s="14" t="s">
        <v>394</v>
      </c>
      <c r="F21" s="14" t="s">
        <v>380</v>
      </c>
      <c r="G21" s="14" t="s">
        <v>383</v>
      </c>
      <c r="H21" s="14" t="s">
        <v>395</v>
      </c>
      <c r="I21" s="100"/>
      <c r="J21" s="14" t="s">
        <v>389</v>
      </c>
      <c r="K21" s="14" t="s">
        <v>382</v>
      </c>
      <c r="L21" s="12" t="s">
        <v>381</v>
      </c>
      <c r="M21" s="12" t="s">
        <v>385</v>
      </c>
      <c r="O21" s="12" t="str">
        <f t="shared" si="0"/>
        <v>第1第1火曜日</v>
      </c>
      <c r="P21" s="12" t="str">
        <f t="shared" si="1"/>
        <v>第2第2火曜日</v>
      </c>
      <c r="Q21" s="12" t="str">
        <f t="shared" si="2"/>
        <v>第3第3火曜日</v>
      </c>
      <c r="R21" s="12" t="str">
        <f t="shared" si="3"/>
        <v>第1第1金曜日</v>
      </c>
      <c r="S21" s="12" t="str">
        <f t="shared" si="4"/>
        <v>第2第2金曜日</v>
      </c>
      <c r="T21" s="12" t="str">
        <f t="shared" si="5"/>
        <v>第3第3金曜日</v>
      </c>
    </row>
    <row r="22" spans="2:20">
      <c r="B22" s="13" t="s">
        <v>29</v>
      </c>
      <c r="C22" s="14" t="s">
        <v>396</v>
      </c>
      <c r="D22" s="14" t="s">
        <v>379</v>
      </c>
      <c r="E22" s="14" t="s">
        <v>394</v>
      </c>
      <c r="F22" s="14" t="s">
        <v>380</v>
      </c>
      <c r="G22" s="14" t="s">
        <v>383</v>
      </c>
      <c r="H22" s="14" t="s">
        <v>395</v>
      </c>
      <c r="I22" s="100"/>
      <c r="J22" s="14" t="s">
        <v>389</v>
      </c>
      <c r="K22" s="14" t="s">
        <v>382</v>
      </c>
      <c r="L22" s="12" t="s">
        <v>381</v>
      </c>
      <c r="M22" s="12" t="s">
        <v>385</v>
      </c>
      <c r="O22" s="12" t="str">
        <f t="shared" si="0"/>
        <v>第1第1火曜日</v>
      </c>
      <c r="P22" s="12" t="str">
        <f t="shared" si="1"/>
        <v>第2第2火曜日</v>
      </c>
      <c r="Q22" s="12" t="str">
        <f t="shared" si="2"/>
        <v>第3第3火曜日</v>
      </c>
      <c r="R22" s="12" t="str">
        <f t="shared" si="3"/>
        <v>第1第1金曜日</v>
      </c>
      <c r="S22" s="12" t="str">
        <f t="shared" si="4"/>
        <v>第2第2金曜日</v>
      </c>
      <c r="T22" s="12" t="str">
        <f t="shared" si="5"/>
        <v>第3第3金曜日</v>
      </c>
    </row>
    <row r="23" spans="2:20">
      <c r="B23" s="13" t="s">
        <v>30</v>
      </c>
      <c r="C23" s="14" t="s">
        <v>396</v>
      </c>
      <c r="D23" s="14" t="s">
        <v>379</v>
      </c>
      <c r="E23" s="14" t="s">
        <v>394</v>
      </c>
      <c r="F23" s="14" t="s">
        <v>380</v>
      </c>
      <c r="G23" s="14" t="s">
        <v>383</v>
      </c>
      <c r="H23" s="14" t="s">
        <v>395</v>
      </c>
      <c r="I23" s="100"/>
      <c r="J23" s="14" t="s">
        <v>389</v>
      </c>
      <c r="K23" s="14" t="s">
        <v>382</v>
      </c>
      <c r="L23" s="12" t="s">
        <v>381</v>
      </c>
      <c r="M23" s="12" t="s">
        <v>385</v>
      </c>
      <c r="O23" s="12" t="str">
        <f t="shared" si="0"/>
        <v>第1第1火曜日</v>
      </c>
      <c r="P23" s="12" t="str">
        <f t="shared" si="1"/>
        <v>第2第2火曜日</v>
      </c>
      <c r="Q23" s="12" t="str">
        <f t="shared" si="2"/>
        <v>第3第3火曜日</v>
      </c>
      <c r="R23" s="12" t="str">
        <f t="shared" si="3"/>
        <v>第1第1金曜日</v>
      </c>
      <c r="S23" s="12" t="str">
        <f t="shared" si="4"/>
        <v>第2第2金曜日</v>
      </c>
      <c r="T23" s="12" t="str">
        <f t="shared" si="5"/>
        <v>第3第3金曜日</v>
      </c>
    </row>
    <row r="24" spans="2:20">
      <c r="B24" s="13" t="s">
        <v>31</v>
      </c>
      <c r="C24" s="14" t="s">
        <v>396</v>
      </c>
      <c r="D24" s="14" t="s">
        <v>379</v>
      </c>
      <c r="E24" s="14" t="s">
        <v>394</v>
      </c>
      <c r="F24" s="14" t="s">
        <v>380</v>
      </c>
      <c r="G24" s="14" t="s">
        <v>383</v>
      </c>
      <c r="H24" s="14" t="s">
        <v>395</v>
      </c>
      <c r="I24" s="100"/>
      <c r="J24" s="14" t="s">
        <v>389</v>
      </c>
      <c r="K24" s="14" t="s">
        <v>382</v>
      </c>
      <c r="L24" s="12" t="s">
        <v>381</v>
      </c>
      <c r="M24" s="12" t="s">
        <v>385</v>
      </c>
      <c r="O24" s="12" t="str">
        <f t="shared" si="0"/>
        <v>第1第1火曜日</v>
      </c>
      <c r="P24" s="12" t="str">
        <f t="shared" si="1"/>
        <v>第2第2火曜日</v>
      </c>
      <c r="Q24" s="12" t="str">
        <f t="shared" si="2"/>
        <v>第3第3火曜日</v>
      </c>
      <c r="R24" s="12" t="str">
        <f t="shared" si="3"/>
        <v>第1第1金曜日</v>
      </c>
      <c r="S24" s="12" t="str">
        <f t="shared" si="4"/>
        <v>第2第2金曜日</v>
      </c>
      <c r="T24" s="12" t="str">
        <f t="shared" si="5"/>
        <v>第3第3金曜日</v>
      </c>
    </row>
    <row r="25" spans="2:20">
      <c r="B25" s="13" t="s">
        <v>32</v>
      </c>
      <c r="C25" s="14" t="s">
        <v>396</v>
      </c>
      <c r="D25" s="14" t="s">
        <v>379</v>
      </c>
      <c r="E25" s="14" t="s">
        <v>394</v>
      </c>
      <c r="F25" s="14" t="s">
        <v>380</v>
      </c>
      <c r="G25" s="14" t="s">
        <v>383</v>
      </c>
      <c r="H25" s="14" t="s">
        <v>395</v>
      </c>
      <c r="I25" s="100"/>
      <c r="J25" s="14" t="s">
        <v>389</v>
      </c>
      <c r="K25" s="14" t="s">
        <v>382</v>
      </c>
      <c r="L25" s="12" t="s">
        <v>381</v>
      </c>
      <c r="M25" s="12" t="s">
        <v>385</v>
      </c>
      <c r="O25" s="12" t="str">
        <f t="shared" si="0"/>
        <v>第1第1火曜日</v>
      </c>
      <c r="P25" s="12" t="str">
        <f t="shared" si="1"/>
        <v>第2第2火曜日</v>
      </c>
      <c r="Q25" s="12" t="str">
        <f t="shared" si="2"/>
        <v>第3第3火曜日</v>
      </c>
      <c r="R25" s="12" t="str">
        <f t="shared" si="3"/>
        <v>第1第1金曜日</v>
      </c>
      <c r="S25" s="12" t="str">
        <f t="shared" si="4"/>
        <v>第2第2金曜日</v>
      </c>
      <c r="T25" s="12" t="str">
        <f t="shared" si="5"/>
        <v>第3第3金曜日</v>
      </c>
    </row>
    <row r="26" spans="2:20">
      <c r="B26" s="13" t="s">
        <v>33</v>
      </c>
      <c r="C26" s="14" t="s">
        <v>396</v>
      </c>
      <c r="D26" s="14" t="s">
        <v>379</v>
      </c>
      <c r="E26" s="14" t="s">
        <v>394</v>
      </c>
      <c r="F26" s="14" t="s">
        <v>380</v>
      </c>
      <c r="G26" s="14" t="s">
        <v>383</v>
      </c>
      <c r="H26" s="14" t="s">
        <v>395</v>
      </c>
      <c r="I26" s="100"/>
      <c r="J26" s="14" t="s">
        <v>389</v>
      </c>
      <c r="K26" s="14" t="s">
        <v>382</v>
      </c>
      <c r="L26" s="12" t="s">
        <v>381</v>
      </c>
      <c r="M26" s="12" t="s">
        <v>385</v>
      </c>
      <c r="O26" s="12" t="str">
        <f t="shared" si="0"/>
        <v>第1第1火曜日</v>
      </c>
      <c r="P26" s="12" t="str">
        <f t="shared" si="1"/>
        <v>第2第2火曜日</v>
      </c>
      <c r="Q26" s="12" t="str">
        <f t="shared" si="2"/>
        <v>第3第3火曜日</v>
      </c>
      <c r="R26" s="12" t="str">
        <f t="shared" si="3"/>
        <v>第1第1金曜日</v>
      </c>
      <c r="S26" s="12" t="str">
        <f t="shared" si="4"/>
        <v>第2第2金曜日</v>
      </c>
      <c r="T26" s="12" t="str">
        <f t="shared" si="5"/>
        <v>第3第3金曜日</v>
      </c>
    </row>
    <row r="27" spans="2:20">
      <c r="B27" s="13" t="s">
        <v>34</v>
      </c>
      <c r="C27" s="14" t="s">
        <v>396</v>
      </c>
      <c r="D27" s="14" t="s">
        <v>379</v>
      </c>
      <c r="E27" s="14" t="s">
        <v>394</v>
      </c>
      <c r="F27" s="14" t="s">
        <v>380</v>
      </c>
      <c r="G27" s="14" t="s">
        <v>383</v>
      </c>
      <c r="H27" s="14" t="s">
        <v>395</v>
      </c>
      <c r="I27" s="100"/>
      <c r="J27" s="14" t="s">
        <v>390</v>
      </c>
      <c r="K27" s="14" t="s">
        <v>387</v>
      </c>
      <c r="L27" s="12" t="s">
        <v>397</v>
      </c>
      <c r="M27" s="12" t="s">
        <v>398</v>
      </c>
      <c r="O27" s="12" t="str">
        <f t="shared" si="0"/>
        <v>第1第1火曜日</v>
      </c>
      <c r="P27" s="12" t="str">
        <f t="shared" si="1"/>
        <v>第2第2火曜日</v>
      </c>
      <c r="Q27" s="12" t="str">
        <f t="shared" si="2"/>
        <v>第3第3火曜日</v>
      </c>
      <c r="R27" s="12" t="str">
        <f t="shared" si="3"/>
        <v>第1第1金曜日</v>
      </c>
      <c r="S27" s="12" t="str">
        <f t="shared" si="4"/>
        <v>第2第2金曜日</v>
      </c>
      <c r="T27" s="12" t="str">
        <f t="shared" si="5"/>
        <v>第3第3金曜日</v>
      </c>
    </row>
    <row r="28" spans="2:20">
      <c r="B28" s="13" t="s">
        <v>35</v>
      </c>
      <c r="C28" s="14" t="s">
        <v>396</v>
      </c>
      <c r="D28" s="14" t="s">
        <v>379</v>
      </c>
      <c r="E28" s="14" t="s">
        <v>394</v>
      </c>
      <c r="F28" s="14" t="s">
        <v>380</v>
      </c>
      <c r="G28" s="14" t="s">
        <v>383</v>
      </c>
      <c r="H28" s="14" t="s">
        <v>395</v>
      </c>
      <c r="I28" s="100"/>
      <c r="J28" s="14" t="s">
        <v>390</v>
      </c>
      <c r="K28" s="14" t="s">
        <v>387</v>
      </c>
      <c r="L28" s="12" t="s">
        <v>397</v>
      </c>
      <c r="M28" s="12" t="s">
        <v>398</v>
      </c>
      <c r="O28" s="12" t="str">
        <f t="shared" si="0"/>
        <v>第1第1火曜日</v>
      </c>
      <c r="P28" s="12" t="str">
        <f t="shared" si="1"/>
        <v>第2第2火曜日</v>
      </c>
      <c r="Q28" s="12" t="str">
        <f t="shared" si="2"/>
        <v>第3第3火曜日</v>
      </c>
      <c r="R28" s="12" t="str">
        <f t="shared" si="3"/>
        <v>第1第1金曜日</v>
      </c>
      <c r="S28" s="12" t="str">
        <f t="shared" si="4"/>
        <v>第2第2金曜日</v>
      </c>
      <c r="T28" s="12" t="str">
        <f t="shared" si="5"/>
        <v>第3第3金曜日</v>
      </c>
    </row>
    <row r="29" spans="2:20">
      <c r="B29" s="13" t="s">
        <v>36</v>
      </c>
      <c r="C29" s="14" t="s">
        <v>388</v>
      </c>
      <c r="D29" s="14" t="s">
        <v>397</v>
      </c>
      <c r="E29" s="14" t="s">
        <v>391</v>
      </c>
      <c r="F29" s="14" t="s">
        <v>389</v>
      </c>
      <c r="G29" s="14" t="s">
        <v>387</v>
      </c>
      <c r="H29" s="14" t="s">
        <v>392</v>
      </c>
      <c r="I29" s="100"/>
      <c r="J29" s="14" t="s">
        <v>379</v>
      </c>
      <c r="K29" s="14" t="s">
        <v>381</v>
      </c>
      <c r="L29" s="12" t="s">
        <v>382</v>
      </c>
      <c r="M29" s="12" t="s">
        <v>386</v>
      </c>
      <c r="O29" s="12" t="str">
        <f t="shared" si="0"/>
        <v>第1第1月曜日</v>
      </c>
      <c r="P29" s="12" t="str">
        <f t="shared" si="1"/>
        <v>第2第2月曜日</v>
      </c>
      <c r="Q29" s="12" t="str">
        <f t="shared" si="2"/>
        <v>第3第3月曜日</v>
      </c>
      <c r="R29" s="12" t="str">
        <f t="shared" si="3"/>
        <v>第1第1木曜日</v>
      </c>
      <c r="S29" s="12" t="str">
        <f t="shared" si="4"/>
        <v>第2第2木曜日</v>
      </c>
      <c r="T29" s="12" t="str">
        <f t="shared" si="5"/>
        <v>第3第3木曜日</v>
      </c>
    </row>
    <row r="30" spans="2:20">
      <c r="B30" s="13" t="s">
        <v>37</v>
      </c>
      <c r="C30" s="14" t="s">
        <v>396</v>
      </c>
      <c r="D30" s="14" t="s">
        <v>379</v>
      </c>
      <c r="E30" s="14" t="s">
        <v>394</v>
      </c>
      <c r="F30" s="14" t="s">
        <v>380</v>
      </c>
      <c r="G30" s="14" t="s">
        <v>383</v>
      </c>
      <c r="H30" s="14" t="s">
        <v>395</v>
      </c>
      <c r="I30" s="100"/>
      <c r="J30" s="14" t="s">
        <v>388</v>
      </c>
      <c r="K30" s="14" t="s">
        <v>391</v>
      </c>
      <c r="L30" s="12" t="s">
        <v>397</v>
      </c>
      <c r="M30" s="12" t="s">
        <v>398</v>
      </c>
      <c r="O30" s="12" t="str">
        <f t="shared" si="0"/>
        <v>第1第1火曜日</v>
      </c>
      <c r="P30" s="12" t="str">
        <f t="shared" si="1"/>
        <v>第2第2火曜日</v>
      </c>
      <c r="Q30" s="12" t="str">
        <f t="shared" si="2"/>
        <v>第3第3火曜日</v>
      </c>
      <c r="R30" s="12" t="str">
        <f t="shared" si="3"/>
        <v>第1第1金曜日</v>
      </c>
      <c r="S30" s="12" t="str">
        <f t="shared" si="4"/>
        <v>第2第2金曜日</v>
      </c>
      <c r="T30" s="12" t="str">
        <f t="shared" si="5"/>
        <v>第3第3金曜日</v>
      </c>
    </row>
    <row r="31" spans="2:20">
      <c r="B31" s="13" t="s">
        <v>38</v>
      </c>
      <c r="C31" s="14" t="s">
        <v>396</v>
      </c>
      <c r="D31" s="14" t="s">
        <v>379</v>
      </c>
      <c r="E31" s="14" t="s">
        <v>394</v>
      </c>
      <c r="F31" s="14" t="s">
        <v>380</v>
      </c>
      <c r="G31" s="14" t="s">
        <v>383</v>
      </c>
      <c r="H31" s="14" t="s">
        <v>395</v>
      </c>
      <c r="I31" s="100"/>
      <c r="J31" s="14" t="s">
        <v>388</v>
      </c>
      <c r="K31" s="14" t="s">
        <v>391</v>
      </c>
      <c r="L31" s="12" t="s">
        <v>397</v>
      </c>
      <c r="M31" s="12" t="s">
        <v>398</v>
      </c>
      <c r="O31" s="12" t="str">
        <f t="shared" si="0"/>
        <v>第1第1火曜日</v>
      </c>
      <c r="P31" s="12" t="str">
        <f t="shared" si="1"/>
        <v>第2第2火曜日</v>
      </c>
      <c r="Q31" s="12" t="str">
        <f t="shared" si="2"/>
        <v>第3第3火曜日</v>
      </c>
      <c r="R31" s="12" t="str">
        <f t="shared" si="3"/>
        <v>第1第1金曜日</v>
      </c>
      <c r="S31" s="12" t="str">
        <f t="shared" si="4"/>
        <v>第2第2金曜日</v>
      </c>
      <c r="T31" s="12" t="str">
        <f t="shared" si="5"/>
        <v>第3第3金曜日</v>
      </c>
    </row>
    <row r="32" spans="2:20">
      <c r="B32" s="13" t="s">
        <v>39</v>
      </c>
      <c r="C32" s="14" t="s">
        <v>396</v>
      </c>
      <c r="D32" s="14" t="s">
        <v>379</v>
      </c>
      <c r="E32" s="14" t="s">
        <v>394</v>
      </c>
      <c r="F32" s="14" t="s">
        <v>380</v>
      </c>
      <c r="G32" s="14" t="s">
        <v>383</v>
      </c>
      <c r="H32" s="14" t="s">
        <v>395</v>
      </c>
      <c r="I32" s="100"/>
      <c r="J32" s="14" t="s">
        <v>392</v>
      </c>
      <c r="K32" s="14" t="s">
        <v>381</v>
      </c>
      <c r="L32" s="12" t="s">
        <v>387</v>
      </c>
      <c r="M32" s="12" t="s">
        <v>390</v>
      </c>
      <c r="O32" s="12" t="str">
        <f t="shared" si="0"/>
        <v>第1第1火曜日</v>
      </c>
      <c r="P32" s="12" t="str">
        <f t="shared" si="1"/>
        <v>第2第2火曜日</v>
      </c>
      <c r="Q32" s="12" t="str">
        <f t="shared" si="2"/>
        <v>第3第3火曜日</v>
      </c>
      <c r="R32" s="12" t="str">
        <f t="shared" si="3"/>
        <v>第1第1金曜日</v>
      </c>
      <c r="S32" s="12" t="str">
        <f t="shared" si="4"/>
        <v>第2第2金曜日</v>
      </c>
      <c r="T32" s="12" t="str">
        <f t="shared" si="5"/>
        <v>第3第3金曜日</v>
      </c>
    </row>
    <row r="33" spans="2:20">
      <c r="B33" s="13" t="s">
        <v>40</v>
      </c>
      <c r="C33" s="14" t="s">
        <v>396</v>
      </c>
      <c r="D33" s="14" t="s">
        <v>379</v>
      </c>
      <c r="E33" s="14" t="s">
        <v>394</v>
      </c>
      <c r="F33" s="14" t="s">
        <v>380</v>
      </c>
      <c r="G33" s="14" t="s">
        <v>383</v>
      </c>
      <c r="H33" s="14" t="s">
        <v>395</v>
      </c>
      <c r="I33" s="100"/>
      <c r="J33" s="14" t="s">
        <v>392</v>
      </c>
      <c r="K33" s="14" t="s">
        <v>381</v>
      </c>
      <c r="L33" s="12" t="s">
        <v>387</v>
      </c>
      <c r="M33" s="12" t="s">
        <v>390</v>
      </c>
      <c r="O33" s="12" t="str">
        <f t="shared" si="0"/>
        <v>第1第1火曜日</v>
      </c>
      <c r="P33" s="12" t="str">
        <f t="shared" si="1"/>
        <v>第2第2火曜日</v>
      </c>
      <c r="Q33" s="12" t="str">
        <f t="shared" si="2"/>
        <v>第3第3火曜日</v>
      </c>
      <c r="R33" s="12" t="str">
        <f t="shared" si="3"/>
        <v>第1第1金曜日</v>
      </c>
      <c r="S33" s="12" t="str">
        <f t="shared" si="4"/>
        <v>第2第2金曜日</v>
      </c>
      <c r="T33" s="12" t="str">
        <f t="shared" si="5"/>
        <v>第3第3金曜日</v>
      </c>
    </row>
    <row r="34" spans="2:20">
      <c r="B34" s="13" t="s">
        <v>41</v>
      </c>
      <c r="C34" s="14" t="s">
        <v>396</v>
      </c>
      <c r="D34" s="14" t="s">
        <v>379</v>
      </c>
      <c r="E34" s="14" t="s">
        <v>394</v>
      </c>
      <c r="F34" s="14" t="s">
        <v>380</v>
      </c>
      <c r="G34" s="14" t="s">
        <v>383</v>
      </c>
      <c r="H34" s="14" t="s">
        <v>395</v>
      </c>
      <c r="I34" s="100"/>
      <c r="J34" s="14" t="s">
        <v>392</v>
      </c>
      <c r="K34" s="14" t="s">
        <v>381</v>
      </c>
      <c r="L34" s="12" t="s">
        <v>387</v>
      </c>
      <c r="M34" s="12" t="s">
        <v>390</v>
      </c>
      <c r="O34" s="12" t="str">
        <f t="shared" si="0"/>
        <v>第1第1火曜日</v>
      </c>
      <c r="P34" s="12" t="str">
        <f t="shared" si="1"/>
        <v>第2第2火曜日</v>
      </c>
      <c r="Q34" s="12" t="str">
        <f t="shared" si="2"/>
        <v>第3第3火曜日</v>
      </c>
      <c r="R34" s="12" t="str">
        <f t="shared" si="3"/>
        <v>第1第1金曜日</v>
      </c>
      <c r="S34" s="12" t="str">
        <f t="shared" si="4"/>
        <v>第2第2金曜日</v>
      </c>
      <c r="T34" s="12" t="str">
        <f t="shared" si="5"/>
        <v>第3第3金曜日</v>
      </c>
    </row>
    <row r="35" spans="2:20">
      <c r="B35" s="13" t="s">
        <v>42</v>
      </c>
      <c r="C35" s="14" t="s">
        <v>396</v>
      </c>
      <c r="D35" s="14" t="s">
        <v>379</v>
      </c>
      <c r="E35" s="14" t="s">
        <v>394</v>
      </c>
      <c r="F35" s="14" t="s">
        <v>380</v>
      </c>
      <c r="G35" s="14" t="s">
        <v>383</v>
      </c>
      <c r="H35" s="14" t="s">
        <v>395</v>
      </c>
      <c r="I35" s="100"/>
      <c r="J35" s="14" t="s">
        <v>392</v>
      </c>
      <c r="K35" s="14" t="s">
        <v>381</v>
      </c>
      <c r="L35" s="12" t="s">
        <v>387</v>
      </c>
      <c r="M35" s="12" t="s">
        <v>390</v>
      </c>
      <c r="O35" s="12" t="str">
        <f t="shared" si="0"/>
        <v>第1第1火曜日</v>
      </c>
      <c r="P35" s="12" t="str">
        <f t="shared" si="1"/>
        <v>第2第2火曜日</v>
      </c>
      <c r="Q35" s="12" t="str">
        <f t="shared" si="2"/>
        <v>第3第3火曜日</v>
      </c>
      <c r="R35" s="12" t="str">
        <f t="shared" si="3"/>
        <v>第1第1金曜日</v>
      </c>
      <c r="S35" s="12" t="str">
        <f t="shared" si="4"/>
        <v>第2第2金曜日</v>
      </c>
      <c r="T35" s="12" t="str">
        <f t="shared" si="5"/>
        <v>第3第3金曜日</v>
      </c>
    </row>
    <row r="36" spans="2:20">
      <c r="B36" s="13" t="s">
        <v>43</v>
      </c>
      <c r="C36" s="14" t="s">
        <v>396</v>
      </c>
      <c r="D36" s="14" t="s">
        <v>379</v>
      </c>
      <c r="E36" s="14" t="s">
        <v>394</v>
      </c>
      <c r="F36" s="14" t="s">
        <v>380</v>
      </c>
      <c r="G36" s="14" t="s">
        <v>383</v>
      </c>
      <c r="H36" s="14" t="s">
        <v>395</v>
      </c>
      <c r="I36" s="100"/>
      <c r="J36" s="14" t="s">
        <v>389</v>
      </c>
      <c r="K36" s="14" t="s">
        <v>382</v>
      </c>
      <c r="L36" s="12" t="s">
        <v>381</v>
      </c>
      <c r="M36" s="12" t="s">
        <v>385</v>
      </c>
      <c r="O36" s="12" t="str">
        <f t="shared" si="0"/>
        <v>第1第1火曜日</v>
      </c>
      <c r="P36" s="12" t="str">
        <f t="shared" si="1"/>
        <v>第2第2火曜日</v>
      </c>
      <c r="Q36" s="12" t="str">
        <f t="shared" si="2"/>
        <v>第3第3火曜日</v>
      </c>
      <c r="R36" s="12" t="str">
        <f t="shared" si="3"/>
        <v>第1第1金曜日</v>
      </c>
      <c r="S36" s="12" t="str">
        <f t="shared" si="4"/>
        <v>第2第2金曜日</v>
      </c>
      <c r="T36" s="12" t="str">
        <f t="shared" si="5"/>
        <v>第3第3金曜日</v>
      </c>
    </row>
    <row r="37" spans="2:20">
      <c r="B37" s="13" t="s">
        <v>44</v>
      </c>
      <c r="C37" s="14" t="s">
        <v>388</v>
      </c>
      <c r="D37" s="14" t="s">
        <v>397</v>
      </c>
      <c r="E37" s="14" t="s">
        <v>391</v>
      </c>
      <c r="F37" s="14" t="s">
        <v>389</v>
      </c>
      <c r="G37" s="14" t="s">
        <v>387</v>
      </c>
      <c r="H37" s="14" t="s">
        <v>392</v>
      </c>
      <c r="I37" s="100"/>
      <c r="J37" s="14" t="s">
        <v>383</v>
      </c>
      <c r="K37" s="14" t="s">
        <v>384</v>
      </c>
      <c r="L37" s="12" t="s">
        <v>380</v>
      </c>
      <c r="M37" s="12" t="s">
        <v>395</v>
      </c>
      <c r="O37" s="12" t="str">
        <f t="shared" si="0"/>
        <v>第1第1月曜日</v>
      </c>
      <c r="P37" s="12" t="str">
        <f t="shared" si="1"/>
        <v>第2第2月曜日</v>
      </c>
      <c r="Q37" s="12" t="str">
        <f t="shared" si="2"/>
        <v>第3第3月曜日</v>
      </c>
      <c r="R37" s="12" t="str">
        <f t="shared" si="3"/>
        <v>第1第1木曜日</v>
      </c>
      <c r="S37" s="12" t="str">
        <f t="shared" si="4"/>
        <v>第2第2木曜日</v>
      </c>
      <c r="T37" s="12" t="str">
        <f t="shared" si="5"/>
        <v>第3第3木曜日</v>
      </c>
    </row>
    <row r="38" spans="2:20">
      <c r="B38" s="13" t="s">
        <v>45</v>
      </c>
      <c r="C38" s="14" t="s">
        <v>388</v>
      </c>
      <c r="D38" s="14" t="s">
        <v>397</v>
      </c>
      <c r="E38" s="14" t="s">
        <v>391</v>
      </c>
      <c r="F38" s="14" t="s">
        <v>389</v>
      </c>
      <c r="G38" s="14" t="s">
        <v>387</v>
      </c>
      <c r="H38" s="14" t="s">
        <v>392</v>
      </c>
      <c r="I38" s="100"/>
      <c r="J38" s="14" t="s">
        <v>393</v>
      </c>
      <c r="K38" s="14" t="s">
        <v>383</v>
      </c>
      <c r="L38" s="12" t="s">
        <v>380</v>
      </c>
      <c r="M38" s="12" t="s">
        <v>395</v>
      </c>
      <c r="O38" s="12" t="str">
        <f t="shared" si="0"/>
        <v>第1第1月曜日</v>
      </c>
      <c r="P38" s="12" t="str">
        <f t="shared" si="1"/>
        <v>第2第2月曜日</v>
      </c>
      <c r="Q38" s="12" t="str">
        <f t="shared" si="2"/>
        <v>第3第3月曜日</v>
      </c>
      <c r="R38" s="12" t="str">
        <f t="shared" si="3"/>
        <v>第1第1木曜日</v>
      </c>
      <c r="S38" s="12" t="str">
        <f t="shared" si="4"/>
        <v>第2第2木曜日</v>
      </c>
      <c r="T38" s="12" t="str">
        <f t="shared" si="5"/>
        <v>第3第3木曜日</v>
      </c>
    </row>
    <row r="39" spans="2:20">
      <c r="B39" s="13" t="s">
        <v>46</v>
      </c>
      <c r="C39" s="14" t="s">
        <v>388</v>
      </c>
      <c r="D39" s="14" t="s">
        <v>397</v>
      </c>
      <c r="E39" s="14" t="s">
        <v>391</v>
      </c>
      <c r="F39" s="14" t="s">
        <v>389</v>
      </c>
      <c r="G39" s="14" t="s">
        <v>387</v>
      </c>
      <c r="H39" s="14" t="s">
        <v>392</v>
      </c>
      <c r="I39" s="100"/>
      <c r="J39" s="14" t="s">
        <v>393</v>
      </c>
      <c r="K39" s="14" t="s">
        <v>383</v>
      </c>
      <c r="L39" s="12" t="s">
        <v>380</v>
      </c>
      <c r="M39" s="12" t="s">
        <v>395</v>
      </c>
      <c r="O39" s="12" t="str">
        <f t="shared" si="0"/>
        <v>第1第1月曜日</v>
      </c>
      <c r="P39" s="12" t="str">
        <f t="shared" si="1"/>
        <v>第2第2月曜日</v>
      </c>
      <c r="Q39" s="12" t="str">
        <f t="shared" si="2"/>
        <v>第3第3月曜日</v>
      </c>
      <c r="R39" s="12" t="str">
        <f t="shared" si="3"/>
        <v>第1第1木曜日</v>
      </c>
      <c r="S39" s="12" t="str">
        <f t="shared" si="4"/>
        <v>第2第2木曜日</v>
      </c>
      <c r="T39" s="12" t="str">
        <f t="shared" si="5"/>
        <v>第3第3木曜日</v>
      </c>
    </row>
    <row r="40" spans="2:20">
      <c r="B40" s="13" t="s">
        <v>47</v>
      </c>
      <c r="C40" s="14" t="s">
        <v>388</v>
      </c>
      <c r="D40" s="14" t="s">
        <v>397</v>
      </c>
      <c r="E40" s="14" t="s">
        <v>391</v>
      </c>
      <c r="F40" s="14" t="s">
        <v>389</v>
      </c>
      <c r="G40" s="14" t="s">
        <v>387</v>
      </c>
      <c r="H40" s="14" t="s">
        <v>392</v>
      </c>
      <c r="I40" s="100"/>
      <c r="J40" s="14" t="s">
        <v>393</v>
      </c>
      <c r="K40" s="14" t="s">
        <v>383</v>
      </c>
      <c r="L40" s="12" t="s">
        <v>380</v>
      </c>
      <c r="M40" s="12" t="s">
        <v>395</v>
      </c>
      <c r="O40" s="12" t="str">
        <f t="shared" si="0"/>
        <v>第1第1月曜日</v>
      </c>
      <c r="P40" s="12" t="str">
        <f t="shared" si="1"/>
        <v>第2第2月曜日</v>
      </c>
      <c r="Q40" s="12" t="str">
        <f t="shared" si="2"/>
        <v>第3第3月曜日</v>
      </c>
      <c r="R40" s="12" t="str">
        <f t="shared" si="3"/>
        <v>第1第1木曜日</v>
      </c>
      <c r="S40" s="12" t="str">
        <f t="shared" si="4"/>
        <v>第2第2木曜日</v>
      </c>
      <c r="T40" s="12" t="str">
        <f t="shared" si="5"/>
        <v>第3第3木曜日</v>
      </c>
    </row>
    <row r="41" spans="2:20">
      <c r="B41" s="13" t="s">
        <v>48</v>
      </c>
      <c r="C41" s="14" t="s">
        <v>388</v>
      </c>
      <c r="D41" s="14" t="s">
        <v>397</v>
      </c>
      <c r="E41" s="14" t="s">
        <v>391</v>
      </c>
      <c r="F41" s="14" t="s">
        <v>389</v>
      </c>
      <c r="G41" s="14" t="s">
        <v>387</v>
      </c>
      <c r="H41" s="14" t="s">
        <v>392</v>
      </c>
      <c r="I41" s="100"/>
      <c r="J41" s="14" t="s">
        <v>393</v>
      </c>
      <c r="K41" s="14" t="s">
        <v>394</v>
      </c>
      <c r="L41" s="12" t="s">
        <v>380</v>
      </c>
      <c r="M41" s="12" t="s">
        <v>395</v>
      </c>
      <c r="O41" s="12" t="str">
        <f t="shared" si="0"/>
        <v>第1第1月曜日</v>
      </c>
      <c r="P41" s="12" t="str">
        <f t="shared" si="1"/>
        <v>第2第2月曜日</v>
      </c>
      <c r="Q41" s="12" t="str">
        <f t="shared" si="2"/>
        <v>第3第3月曜日</v>
      </c>
      <c r="R41" s="12" t="str">
        <f t="shared" si="3"/>
        <v>第1第1木曜日</v>
      </c>
      <c r="S41" s="12" t="str">
        <f t="shared" si="4"/>
        <v>第2第2木曜日</v>
      </c>
      <c r="T41" s="12" t="str">
        <f t="shared" si="5"/>
        <v>第3第3木曜日</v>
      </c>
    </row>
    <row r="42" spans="2:20">
      <c r="B42" s="13" t="s">
        <v>49</v>
      </c>
      <c r="C42" s="14" t="s">
        <v>388</v>
      </c>
      <c r="D42" s="14" t="s">
        <v>397</v>
      </c>
      <c r="E42" s="14" t="s">
        <v>391</v>
      </c>
      <c r="F42" s="14" t="s">
        <v>389</v>
      </c>
      <c r="G42" s="14" t="s">
        <v>387</v>
      </c>
      <c r="H42" s="14" t="s">
        <v>392</v>
      </c>
      <c r="I42" s="100"/>
      <c r="J42" s="14" t="s">
        <v>393</v>
      </c>
      <c r="K42" s="14" t="s">
        <v>394</v>
      </c>
      <c r="L42" s="12" t="s">
        <v>380</v>
      </c>
      <c r="M42" s="12" t="s">
        <v>395</v>
      </c>
      <c r="O42" s="12" t="str">
        <f t="shared" si="0"/>
        <v>第1第1月曜日</v>
      </c>
      <c r="P42" s="12" t="str">
        <f t="shared" si="1"/>
        <v>第2第2月曜日</v>
      </c>
      <c r="Q42" s="12" t="str">
        <f t="shared" si="2"/>
        <v>第3第3月曜日</v>
      </c>
      <c r="R42" s="12" t="str">
        <f t="shared" si="3"/>
        <v>第1第1木曜日</v>
      </c>
      <c r="S42" s="12" t="str">
        <f t="shared" si="4"/>
        <v>第2第2木曜日</v>
      </c>
      <c r="T42" s="12" t="str">
        <f t="shared" si="5"/>
        <v>第3第3木曜日</v>
      </c>
    </row>
    <row r="43" spans="2:20">
      <c r="B43" s="13" t="s">
        <v>50</v>
      </c>
      <c r="C43" s="14" t="s">
        <v>388</v>
      </c>
      <c r="D43" s="14" t="s">
        <v>397</v>
      </c>
      <c r="E43" s="14" t="s">
        <v>391</v>
      </c>
      <c r="F43" s="14" t="s">
        <v>389</v>
      </c>
      <c r="G43" s="14" t="s">
        <v>387</v>
      </c>
      <c r="H43" s="14" t="s">
        <v>392</v>
      </c>
      <c r="I43" s="100"/>
      <c r="J43" s="14" t="s">
        <v>393</v>
      </c>
      <c r="K43" s="14" t="s">
        <v>394</v>
      </c>
      <c r="L43" s="12" t="s">
        <v>380</v>
      </c>
      <c r="M43" s="12" t="s">
        <v>395</v>
      </c>
      <c r="O43" s="12" t="str">
        <f t="shared" si="0"/>
        <v>第1第1月曜日</v>
      </c>
      <c r="P43" s="12" t="str">
        <f t="shared" si="1"/>
        <v>第2第2月曜日</v>
      </c>
      <c r="Q43" s="12" t="str">
        <f t="shared" si="2"/>
        <v>第3第3月曜日</v>
      </c>
      <c r="R43" s="12" t="str">
        <f t="shared" si="3"/>
        <v>第1第1木曜日</v>
      </c>
      <c r="S43" s="12" t="str">
        <f t="shared" si="4"/>
        <v>第2第2木曜日</v>
      </c>
      <c r="T43" s="12" t="str">
        <f t="shared" si="5"/>
        <v>第3第3木曜日</v>
      </c>
    </row>
    <row r="44" spans="2:20">
      <c r="B44" s="13" t="s">
        <v>51</v>
      </c>
      <c r="C44" s="14" t="s">
        <v>396</v>
      </c>
      <c r="D44" s="14" t="s">
        <v>379</v>
      </c>
      <c r="E44" s="14" t="s">
        <v>394</v>
      </c>
      <c r="F44" s="14" t="s">
        <v>380</v>
      </c>
      <c r="G44" s="14" t="s">
        <v>383</v>
      </c>
      <c r="H44" s="14" t="s">
        <v>395</v>
      </c>
      <c r="I44" s="100"/>
      <c r="J44" s="14" t="s">
        <v>386</v>
      </c>
      <c r="K44" s="14" t="s">
        <v>390</v>
      </c>
      <c r="L44" s="12" t="s">
        <v>388</v>
      </c>
      <c r="M44" s="12" t="s">
        <v>391</v>
      </c>
      <c r="O44" s="12" t="str">
        <f t="shared" si="0"/>
        <v>第1第1火曜日</v>
      </c>
      <c r="P44" s="12" t="str">
        <f t="shared" si="1"/>
        <v>第2第2火曜日</v>
      </c>
      <c r="Q44" s="12" t="str">
        <f t="shared" si="2"/>
        <v>第3第3火曜日</v>
      </c>
      <c r="R44" s="12" t="str">
        <f t="shared" si="3"/>
        <v>第1第1金曜日</v>
      </c>
      <c r="S44" s="12" t="str">
        <f t="shared" si="4"/>
        <v>第2第2金曜日</v>
      </c>
      <c r="T44" s="12" t="str">
        <f t="shared" si="5"/>
        <v>第3第3金曜日</v>
      </c>
    </row>
    <row r="45" spans="2:20">
      <c r="B45" s="13" t="s">
        <v>52</v>
      </c>
      <c r="C45" s="14" t="s">
        <v>396</v>
      </c>
      <c r="D45" s="14" t="s">
        <v>379</v>
      </c>
      <c r="E45" s="14" t="s">
        <v>394</v>
      </c>
      <c r="F45" s="14" t="s">
        <v>380</v>
      </c>
      <c r="G45" s="14" t="s">
        <v>383</v>
      </c>
      <c r="H45" s="14" t="s">
        <v>395</v>
      </c>
      <c r="I45" s="100"/>
      <c r="J45" s="14" t="s">
        <v>386</v>
      </c>
      <c r="K45" s="14" t="s">
        <v>390</v>
      </c>
      <c r="L45" s="12" t="s">
        <v>388</v>
      </c>
      <c r="M45" s="12" t="s">
        <v>391</v>
      </c>
      <c r="O45" s="12" t="str">
        <f t="shared" si="0"/>
        <v>第1第1火曜日</v>
      </c>
      <c r="P45" s="12" t="str">
        <f t="shared" si="1"/>
        <v>第2第2火曜日</v>
      </c>
      <c r="Q45" s="12" t="str">
        <f t="shared" si="2"/>
        <v>第3第3火曜日</v>
      </c>
      <c r="R45" s="12" t="str">
        <f t="shared" si="3"/>
        <v>第1第1金曜日</v>
      </c>
      <c r="S45" s="12" t="str">
        <f t="shared" si="4"/>
        <v>第2第2金曜日</v>
      </c>
      <c r="T45" s="12" t="str">
        <f t="shared" si="5"/>
        <v>第3第3金曜日</v>
      </c>
    </row>
    <row r="46" spans="2:20">
      <c r="B46" s="13" t="s">
        <v>53</v>
      </c>
      <c r="C46" s="14" t="s">
        <v>388</v>
      </c>
      <c r="D46" s="14" t="s">
        <v>397</v>
      </c>
      <c r="E46" s="14" t="s">
        <v>391</v>
      </c>
      <c r="F46" s="14" t="s">
        <v>389</v>
      </c>
      <c r="G46" s="14" t="s">
        <v>387</v>
      </c>
      <c r="H46" s="14" t="s">
        <v>392</v>
      </c>
      <c r="I46" s="100"/>
      <c r="J46" s="14" t="s">
        <v>384</v>
      </c>
      <c r="K46" s="14" t="s">
        <v>395</v>
      </c>
      <c r="L46" s="12" t="s">
        <v>396</v>
      </c>
      <c r="M46" s="12" t="s">
        <v>394</v>
      </c>
      <c r="O46" s="12" t="str">
        <f t="shared" si="0"/>
        <v>第1第1月曜日</v>
      </c>
      <c r="P46" s="12" t="str">
        <f t="shared" si="1"/>
        <v>第2第2月曜日</v>
      </c>
      <c r="Q46" s="12" t="str">
        <f t="shared" si="2"/>
        <v>第3第3月曜日</v>
      </c>
      <c r="R46" s="12" t="str">
        <f t="shared" si="3"/>
        <v>第1第1木曜日</v>
      </c>
      <c r="S46" s="12" t="str">
        <f t="shared" si="4"/>
        <v>第2第2木曜日</v>
      </c>
      <c r="T46" s="12" t="str">
        <f t="shared" si="5"/>
        <v>第3第3木曜日</v>
      </c>
    </row>
    <row r="47" spans="2:20">
      <c r="B47" s="13" t="s">
        <v>54</v>
      </c>
      <c r="C47" s="14" t="s">
        <v>388</v>
      </c>
      <c r="D47" s="14" t="s">
        <v>397</v>
      </c>
      <c r="E47" s="14" t="s">
        <v>391</v>
      </c>
      <c r="F47" s="14" t="s">
        <v>389</v>
      </c>
      <c r="G47" s="14" t="s">
        <v>387</v>
      </c>
      <c r="H47" s="14" t="s">
        <v>392</v>
      </c>
      <c r="I47" s="100"/>
      <c r="J47" s="14" t="s">
        <v>379</v>
      </c>
      <c r="K47" s="14" t="s">
        <v>380</v>
      </c>
      <c r="L47" s="12" t="s">
        <v>382</v>
      </c>
      <c r="M47" s="12" t="s">
        <v>386</v>
      </c>
      <c r="O47" s="12" t="str">
        <f t="shared" si="0"/>
        <v>第1第1月曜日</v>
      </c>
      <c r="P47" s="12" t="str">
        <f t="shared" si="1"/>
        <v>第2第2月曜日</v>
      </c>
      <c r="Q47" s="12" t="str">
        <f t="shared" si="2"/>
        <v>第3第3月曜日</v>
      </c>
      <c r="R47" s="12" t="str">
        <f t="shared" si="3"/>
        <v>第1第1木曜日</v>
      </c>
      <c r="S47" s="12" t="str">
        <f t="shared" si="4"/>
        <v>第2第2木曜日</v>
      </c>
      <c r="T47" s="12" t="str">
        <f t="shared" si="5"/>
        <v>第3第3木曜日</v>
      </c>
    </row>
    <row r="48" spans="2:20">
      <c r="B48" s="13" t="s">
        <v>55</v>
      </c>
      <c r="C48" s="14" t="s">
        <v>396</v>
      </c>
      <c r="D48" s="14" t="s">
        <v>379</v>
      </c>
      <c r="E48" s="14" t="s">
        <v>394</v>
      </c>
      <c r="F48" s="14" t="s">
        <v>380</v>
      </c>
      <c r="G48" s="14" t="s">
        <v>383</v>
      </c>
      <c r="H48" s="14" t="s">
        <v>395</v>
      </c>
      <c r="I48" s="100"/>
      <c r="J48" s="14" t="s">
        <v>379</v>
      </c>
      <c r="K48" s="14" t="s">
        <v>380</v>
      </c>
      <c r="L48" s="12" t="s">
        <v>382</v>
      </c>
      <c r="M48" s="12" t="s">
        <v>386</v>
      </c>
      <c r="O48" s="12" t="str">
        <f t="shared" si="0"/>
        <v>第1第1火曜日</v>
      </c>
      <c r="P48" s="12" t="str">
        <f t="shared" si="1"/>
        <v>第2第2火曜日</v>
      </c>
      <c r="Q48" s="12" t="str">
        <f t="shared" si="2"/>
        <v>第3第3火曜日</v>
      </c>
      <c r="R48" s="12" t="str">
        <f t="shared" si="3"/>
        <v>第1第1金曜日</v>
      </c>
      <c r="S48" s="12" t="str">
        <f t="shared" si="4"/>
        <v>第2第2金曜日</v>
      </c>
      <c r="T48" s="12" t="str">
        <f t="shared" si="5"/>
        <v>第3第3金曜日</v>
      </c>
    </row>
    <row r="49" spans="2:20">
      <c r="B49" s="13" t="s">
        <v>56</v>
      </c>
      <c r="C49" s="14" t="s">
        <v>388</v>
      </c>
      <c r="D49" s="14" t="s">
        <v>397</v>
      </c>
      <c r="E49" s="14" t="s">
        <v>391</v>
      </c>
      <c r="F49" s="14" t="s">
        <v>389</v>
      </c>
      <c r="G49" s="14" t="s">
        <v>387</v>
      </c>
      <c r="H49" s="14" t="s">
        <v>392</v>
      </c>
      <c r="I49" s="100"/>
      <c r="J49" s="14" t="s">
        <v>394</v>
      </c>
      <c r="K49" s="14" t="s">
        <v>381</v>
      </c>
      <c r="L49" s="12" t="s">
        <v>383</v>
      </c>
      <c r="M49" s="12" t="s">
        <v>393</v>
      </c>
      <c r="O49" s="12" t="str">
        <f t="shared" si="0"/>
        <v>第1第1月曜日</v>
      </c>
      <c r="P49" s="12" t="str">
        <f t="shared" si="1"/>
        <v>第2第2月曜日</v>
      </c>
      <c r="Q49" s="12" t="str">
        <f t="shared" si="2"/>
        <v>第3第3月曜日</v>
      </c>
      <c r="R49" s="12" t="str">
        <f t="shared" si="3"/>
        <v>第1第1木曜日</v>
      </c>
      <c r="S49" s="12" t="str">
        <f t="shared" si="4"/>
        <v>第2第2木曜日</v>
      </c>
      <c r="T49" s="12" t="str">
        <f t="shared" si="5"/>
        <v>第3第3木曜日</v>
      </c>
    </row>
    <row r="50" spans="2:20">
      <c r="B50" s="13" t="s">
        <v>57</v>
      </c>
      <c r="C50" s="14" t="s">
        <v>396</v>
      </c>
      <c r="D50" s="14" t="s">
        <v>379</v>
      </c>
      <c r="E50" s="14" t="s">
        <v>394</v>
      </c>
      <c r="F50" s="14" t="s">
        <v>380</v>
      </c>
      <c r="G50" s="14" t="s">
        <v>383</v>
      </c>
      <c r="H50" s="14" t="s">
        <v>395</v>
      </c>
      <c r="I50" s="100"/>
      <c r="J50" s="14" t="s">
        <v>388</v>
      </c>
      <c r="K50" s="14" t="s">
        <v>386</v>
      </c>
      <c r="L50" s="12" t="s">
        <v>381</v>
      </c>
      <c r="M50" s="12" t="s">
        <v>385</v>
      </c>
      <c r="O50" s="12" t="str">
        <f t="shared" si="0"/>
        <v>第1第1火曜日</v>
      </c>
      <c r="P50" s="12" t="str">
        <f t="shared" si="1"/>
        <v>第2第2火曜日</v>
      </c>
      <c r="Q50" s="12" t="str">
        <f t="shared" si="2"/>
        <v>第3第3火曜日</v>
      </c>
      <c r="R50" s="12" t="str">
        <f t="shared" si="3"/>
        <v>第1第1金曜日</v>
      </c>
      <c r="S50" s="12" t="str">
        <f t="shared" si="4"/>
        <v>第2第2金曜日</v>
      </c>
      <c r="T50" s="12" t="str">
        <f t="shared" si="5"/>
        <v>第3第3金曜日</v>
      </c>
    </row>
    <row r="51" spans="2:20">
      <c r="B51" s="13" t="s">
        <v>58</v>
      </c>
      <c r="C51" s="14" t="s">
        <v>396</v>
      </c>
      <c r="D51" s="14" t="s">
        <v>379</v>
      </c>
      <c r="E51" s="14" t="s">
        <v>394</v>
      </c>
      <c r="F51" s="14" t="s">
        <v>380</v>
      </c>
      <c r="G51" s="14" t="s">
        <v>383</v>
      </c>
      <c r="H51" s="14" t="s">
        <v>395</v>
      </c>
      <c r="I51" s="100"/>
      <c r="J51" s="14" t="s">
        <v>388</v>
      </c>
      <c r="K51" s="14" t="s">
        <v>386</v>
      </c>
      <c r="L51" s="12" t="s">
        <v>381</v>
      </c>
      <c r="M51" s="12" t="s">
        <v>385</v>
      </c>
      <c r="O51" s="12" t="str">
        <f t="shared" si="0"/>
        <v>第1第1火曜日</v>
      </c>
      <c r="P51" s="12" t="str">
        <f t="shared" si="1"/>
        <v>第2第2火曜日</v>
      </c>
      <c r="Q51" s="12" t="str">
        <f t="shared" si="2"/>
        <v>第3第3火曜日</v>
      </c>
      <c r="R51" s="12" t="str">
        <f t="shared" si="3"/>
        <v>第1第1金曜日</v>
      </c>
      <c r="S51" s="12" t="str">
        <f t="shared" si="4"/>
        <v>第2第2金曜日</v>
      </c>
      <c r="T51" s="12" t="str">
        <f t="shared" si="5"/>
        <v>第3第3金曜日</v>
      </c>
    </row>
    <row r="52" spans="2:20">
      <c r="B52" s="13" t="s">
        <v>59</v>
      </c>
      <c r="C52" s="14" t="s">
        <v>396</v>
      </c>
      <c r="D52" s="14" t="s">
        <v>379</v>
      </c>
      <c r="E52" s="14" t="s">
        <v>394</v>
      </c>
      <c r="F52" s="14" t="s">
        <v>380</v>
      </c>
      <c r="G52" s="14" t="s">
        <v>383</v>
      </c>
      <c r="H52" s="14" t="s">
        <v>395</v>
      </c>
      <c r="I52" s="100"/>
      <c r="J52" s="14" t="s">
        <v>388</v>
      </c>
      <c r="K52" s="14" t="s">
        <v>386</v>
      </c>
      <c r="L52" s="12" t="s">
        <v>381</v>
      </c>
      <c r="M52" s="12" t="s">
        <v>385</v>
      </c>
      <c r="O52" s="12" t="str">
        <f t="shared" si="0"/>
        <v>第1第1火曜日</v>
      </c>
      <c r="P52" s="12" t="str">
        <f t="shared" si="1"/>
        <v>第2第2火曜日</v>
      </c>
      <c r="Q52" s="12" t="str">
        <f t="shared" si="2"/>
        <v>第3第3火曜日</v>
      </c>
      <c r="R52" s="12" t="str">
        <f t="shared" si="3"/>
        <v>第1第1金曜日</v>
      </c>
      <c r="S52" s="12" t="str">
        <f t="shared" si="4"/>
        <v>第2第2金曜日</v>
      </c>
      <c r="T52" s="12" t="str">
        <f t="shared" si="5"/>
        <v>第3第3金曜日</v>
      </c>
    </row>
    <row r="53" spans="2:20">
      <c r="B53" s="13" t="s">
        <v>60</v>
      </c>
      <c r="C53" s="14" t="s">
        <v>396</v>
      </c>
      <c r="D53" s="14" t="s">
        <v>379</v>
      </c>
      <c r="E53" s="14" t="s">
        <v>394</v>
      </c>
      <c r="F53" s="14" t="s">
        <v>380</v>
      </c>
      <c r="G53" s="14" t="s">
        <v>383</v>
      </c>
      <c r="H53" s="14" t="s">
        <v>395</v>
      </c>
      <c r="I53" s="100"/>
      <c r="J53" s="14" t="s">
        <v>389</v>
      </c>
      <c r="K53" s="14" t="s">
        <v>382</v>
      </c>
      <c r="L53" s="12" t="s">
        <v>381</v>
      </c>
      <c r="M53" s="12" t="s">
        <v>385</v>
      </c>
      <c r="O53" s="12" t="str">
        <f t="shared" si="0"/>
        <v>第1第1火曜日</v>
      </c>
      <c r="P53" s="12" t="str">
        <f t="shared" si="1"/>
        <v>第2第2火曜日</v>
      </c>
      <c r="Q53" s="12" t="str">
        <f t="shared" si="2"/>
        <v>第3第3火曜日</v>
      </c>
      <c r="R53" s="12" t="str">
        <f t="shared" si="3"/>
        <v>第1第1金曜日</v>
      </c>
      <c r="S53" s="12" t="str">
        <f t="shared" si="4"/>
        <v>第2第2金曜日</v>
      </c>
      <c r="T53" s="12" t="str">
        <f t="shared" si="5"/>
        <v>第3第3金曜日</v>
      </c>
    </row>
    <row r="54" spans="2:20">
      <c r="B54" s="13" t="s">
        <v>61</v>
      </c>
      <c r="C54" s="14" t="s">
        <v>396</v>
      </c>
      <c r="D54" s="14" t="s">
        <v>379</v>
      </c>
      <c r="E54" s="14" t="s">
        <v>394</v>
      </c>
      <c r="F54" s="14" t="s">
        <v>380</v>
      </c>
      <c r="G54" s="14" t="s">
        <v>383</v>
      </c>
      <c r="H54" s="14" t="s">
        <v>395</v>
      </c>
      <c r="I54" s="100"/>
      <c r="J54" s="14" t="s">
        <v>390</v>
      </c>
      <c r="K54" s="14" t="s">
        <v>386</v>
      </c>
      <c r="L54" s="12" t="s">
        <v>397</v>
      </c>
      <c r="M54" s="12" t="s">
        <v>398</v>
      </c>
      <c r="O54" s="12" t="str">
        <f t="shared" si="0"/>
        <v>第1第1火曜日</v>
      </c>
      <c r="P54" s="12" t="str">
        <f t="shared" si="1"/>
        <v>第2第2火曜日</v>
      </c>
      <c r="Q54" s="12" t="str">
        <f t="shared" si="2"/>
        <v>第3第3火曜日</v>
      </c>
      <c r="R54" s="12" t="str">
        <f t="shared" si="3"/>
        <v>第1第1金曜日</v>
      </c>
      <c r="S54" s="12" t="str">
        <f t="shared" si="4"/>
        <v>第2第2金曜日</v>
      </c>
      <c r="T54" s="12" t="str">
        <f t="shared" si="5"/>
        <v>第3第3金曜日</v>
      </c>
    </row>
    <row r="55" spans="2:20">
      <c r="B55" s="13" t="s">
        <v>62</v>
      </c>
      <c r="C55" s="14" t="s">
        <v>396</v>
      </c>
      <c r="D55" s="14" t="s">
        <v>379</v>
      </c>
      <c r="E55" s="14" t="s">
        <v>394</v>
      </c>
      <c r="F55" s="14" t="s">
        <v>380</v>
      </c>
      <c r="G55" s="14" t="s">
        <v>383</v>
      </c>
      <c r="H55" s="14" t="s">
        <v>395</v>
      </c>
      <c r="I55" s="100"/>
      <c r="J55" s="14" t="s">
        <v>390</v>
      </c>
      <c r="K55" s="14" t="s">
        <v>386</v>
      </c>
      <c r="L55" s="12" t="s">
        <v>397</v>
      </c>
      <c r="M55" s="12" t="s">
        <v>398</v>
      </c>
      <c r="O55" s="12" t="str">
        <f t="shared" si="0"/>
        <v>第1第1火曜日</v>
      </c>
      <c r="P55" s="12" t="str">
        <f t="shared" si="1"/>
        <v>第2第2火曜日</v>
      </c>
      <c r="Q55" s="12" t="str">
        <f t="shared" si="2"/>
        <v>第3第3火曜日</v>
      </c>
      <c r="R55" s="12" t="str">
        <f t="shared" si="3"/>
        <v>第1第1金曜日</v>
      </c>
      <c r="S55" s="12" t="str">
        <f t="shared" si="4"/>
        <v>第2第2金曜日</v>
      </c>
      <c r="T55" s="12" t="str">
        <f t="shared" si="5"/>
        <v>第3第3金曜日</v>
      </c>
    </row>
    <row r="56" spans="2:20">
      <c r="B56" s="13" t="s">
        <v>63</v>
      </c>
      <c r="C56" s="14" t="s">
        <v>396</v>
      </c>
      <c r="D56" s="14" t="s">
        <v>379</v>
      </c>
      <c r="E56" s="14" t="s">
        <v>394</v>
      </c>
      <c r="F56" s="14" t="s">
        <v>380</v>
      </c>
      <c r="G56" s="14" t="s">
        <v>383</v>
      </c>
      <c r="H56" s="14" t="s">
        <v>395</v>
      </c>
      <c r="I56" s="100"/>
      <c r="J56" s="14" t="s">
        <v>390</v>
      </c>
      <c r="K56" s="14" t="s">
        <v>386</v>
      </c>
      <c r="L56" s="12" t="s">
        <v>397</v>
      </c>
      <c r="M56" s="12" t="s">
        <v>398</v>
      </c>
      <c r="O56" s="12" t="str">
        <f t="shared" si="0"/>
        <v>第1第1火曜日</v>
      </c>
      <c r="P56" s="12" t="str">
        <f t="shared" si="1"/>
        <v>第2第2火曜日</v>
      </c>
      <c r="Q56" s="12" t="str">
        <f t="shared" si="2"/>
        <v>第3第3火曜日</v>
      </c>
      <c r="R56" s="12" t="str">
        <f t="shared" si="3"/>
        <v>第1第1金曜日</v>
      </c>
      <c r="S56" s="12" t="str">
        <f t="shared" si="4"/>
        <v>第2第2金曜日</v>
      </c>
      <c r="T56" s="12" t="str">
        <f t="shared" si="5"/>
        <v>第3第3金曜日</v>
      </c>
    </row>
    <row r="57" spans="2:20">
      <c r="B57" s="13" t="s">
        <v>64</v>
      </c>
      <c r="C57" s="14" t="s">
        <v>396</v>
      </c>
      <c r="D57" s="14" t="s">
        <v>379</v>
      </c>
      <c r="E57" s="14" t="s">
        <v>394</v>
      </c>
      <c r="F57" s="14" t="s">
        <v>380</v>
      </c>
      <c r="G57" s="14" t="s">
        <v>383</v>
      </c>
      <c r="H57" s="14" t="s">
        <v>395</v>
      </c>
      <c r="I57" s="100"/>
      <c r="J57" s="14" t="s">
        <v>390</v>
      </c>
      <c r="K57" s="14" t="s">
        <v>386</v>
      </c>
      <c r="L57" s="12" t="s">
        <v>397</v>
      </c>
      <c r="M57" s="12" t="s">
        <v>398</v>
      </c>
      <c r="O57" s="12" t="str">
        <f t="shared" si="0"/>
        <v>第1第1火曜日</v>
      </c>
      <c r="P57" s="12" t="str">
        <f t="shared" si="1"/>
        <v>第2第2火曜日</v>
      </c>
      <c r="Q57" s="12" t="str">
        <f t="shared" si="2"/>
        <v>第3第3火曜日</v>
      </c>
      <c r="R57" s="12" t="str">
        <f t="shared" si="3"/>
        <v>第1第1金曜日</v>
      </c>
      <c r="S57" s="12" t="str">
        <f t="shared" si="4"/>
        <v>第2第2金曜日</v>
      </c>
      <c r="T57" s="12" t="str">
        <f t="shared" si="5"/>
        <v>第3第3金曜日</v>
      </c>
    </row>
    <row r="58" spans="2:20">
      <c r="B58" s="13" t="s">
        <v>65</v>
      </c>
      <c r="C58" s="14" t="s">
        <v>396</v>
      </c>
      <c r="D58" s="14" t="s">
        <v>379</v>
      </c>
      <c r="E58" s="14" t="s">
        <v>394</v>
      </c>
      <c r="F58" s="14" t="s">
        <v>380</v>
      </c>
      <c r="G58" s="14" t="s">
        <v>383</v>
      </c>
      <c r="H58" s="14" t="s">
        <v>395</v>
      </c>
      <c r="I58" s="100"/>
      <c r="J58" s="14" t="s">
        <v>390</v>
      </c>
      <c r="K58" s="14" t="s">
        <v>386</v>
      </c>
      <c r="L58" s="12" t="s">
        <v>397</v>
      </c>
      <c r="M58" s="12" t="s">
        <v>398</v>
      </c>
      <c r="O58" s="12" t="str">
        <f t="shared" si="0"/>
        <v>第1第1火曜日</v>
      </c>
      <c r="P58" s="12" t="str">
        <f t="shared" si="1"/>
        <v>第2第2火曜日</v>
      </c>
      <c r="Q58" s="12" t="str">
        <f t="shared" si="2"/>
        <v>第3第3火曜日</v>
      </c>
      <c r="R58" s="12" t="str">
        <f t="shared" si="3"/>
        <v>第1第1金曜日</v>
      </c>
      <c r="S58" s="12" t="str">
        <f t="shared" si="4"/>
        <v>第2第2金曜日</v>
      </c>
      <c r="T58" s="12" t="str">
        <f t="shared" si="5"/>
        <v>第3第3金曜日</v>
      </c>
    </row>
    <row r="59" spans="2:20">
      <c r="B59" s="13" t="s">
        <v>66</v>
      </c>
      <c r="C59" s="14" t="s">
        <v>396</v>
      </c>
      <c r="D59" s="14" t="s">
        <v>379</v>
      </c>
      <c r="E59" s="14" t="s">
        <v>394</v>
      </c>
      <c r="F59" s="14" t="s">
        <v>380</v>
      </c>
      <c r="G59" s="14" t="s">
        <v>383</v>
      </c>
      <c r="H59" s="14" t="s">
        <v>395</v>
      </c>
      <c r="I59" s="100"/>
      <c r="J59" s="14" t="s">
        <v>390</v>
      </c>
      <c r="K59" s="14" t="s">
        <v>386</v>
      </c>
      <c r="L59" s="12" t="s">
        <v>397</v>
      </c>
      <c r="M59" s="12" t="s">
        <v>398</v>
      </c>
      <c r="O59" s="12" t="str">
        <f t="shared" si="0"/>
        <v>第1第1火曜日</v>
      </c>
      <c r="P59" s="12" t="str">
        <f t="shared" si="1"/>
        <v>第2第2火曜日</v>
      </c>
      <c r="Q59" s="12" t="str">
        <f t="shared" si="2"/>
        <v>第3第3火曜日</v>
      </c>
      <c r="R59" s="12" t="str">
        <f t="shared" si="3"/>
        <v>第1第1金曜日</v>
      </c>
      <c r="S59" s="12" t="str">
        <f t="shared" si="4"/>
        <v>第2第2金曜日</v>
      </c>
      <c r="T59" s="12" t="str">
        <f t="shared" si="5"/>
        <v>第3第3金曜日</v>
      </c>
    </row>
    <row r="60" spans="2:20">
      <c r="B60" s="13" t="s">
        <v>67</v>
      </c>
      <c r="C60" s="14" t="s">
        <v>396</v>
      </c>
      <c r="D60" s="14" t="s">
        <v>379</v>
      </c>
      <c r="E60" s="14" t="s">
        <v>394</v>
      </c>
      <c r="F60" s="14" t="s">
        <v>380</v>
      </c>
      <c r="G60" s="14" t="s">
        <v>383</v>
      </c>
      <c r="H60" s="14" t="s">
        <v>395</v>
      </c>
      <c r="I60" s="100"/>
      <c r="J60" s="14" t="s">
        <v>390</v>
      </c>
      <c r="K60" s="14" t="s">
        <v>386</v>
      </c>
      <c r="L60" s="12" t="s">
        <v>397</v>
      </c>
      <c r="M60" s="12" t="s">
        <v>398</v>
      </c>
      <c r="O60" s="12" t="str">
        <f t="shared" si="0"/>
        <v>第1第1火曜日</v>
      </c>
      <c r="P60" s="12" t="str">
        <f t="shared" si="1"/>
        <v>第2第2火曜日</v>
      </c>
      <c r="Q60" s="12" t="str">
        <f t="shared" si="2"/>
        <v>第3第3火曜日</v>
      </c>
      <c r="R60" s="12" t="str">
        <f t="shared" si="3"/>
        <v>第1第1金曜日</v>
      </c>
      <c r="S60" s="12" t="str">
        <f t="shared" si="4"/>
        <v>第2第2金曜日</v>
      </c>
      <c r="T60" s="12" t="str">
        <f t="shared" si="5"/>
        <v>第3第3金曜日</v>
      </c>
    </row>
    <row r="61" spans="2:20">
      <c r="B61" s="13" t="s">
        <v>68</v>
      </c>
      <c r="C61" s="14" t="s">
        <v>388</v>
      </c>
      <c r="D61" s="14" t="s">
        <v>397</v>
      </c>
      <c r="E61" s="14" t="s">
        <v>391</v>
      </c>
      <c r="F61" s="14" t="s">
        <v>389</v>
      </c>
      <c r="G61" s="14" t="s">
        <v>387</v>
      </c>
      <c r="H61" s="14" t="s">
        <v>392</v>
      </c>
      <c r="I61" s="100"/>
      <c r="J61" s="14" t="s">
        <v>396</v>
      </c>
      <c r="K61" s="14" t="s">
        <v>393</v>
      </c>
      <c r="L61" s="12" t="s">
        <v>380</v>
      </c>
      <c r="M61" s="12" t="s">
        <v>395</v>
      </c>
      <c r="O61" s="12" t="str">
        <f t="shared" si="0"/>
        <v>第1第1月曜日</v>
      </c>
      <c r="P61" s="12" t="str">
        <f t="shared" si="1"/>
        <v>第2第2月曜日</v>
      </c>
      <c r="Q61" s="12" t="str">
        <f t="shared" si="2"/>
        <v>第3第3月曜日</v>
      </c>
      <c r="R61" s="12" t="str">
        <f t="shared" si="3"/>
        <v>第1第1木曜日</v>
      </c>
      <c r="S61" s="12" t="str">
        <f t="shared" si="4"/>
        <v>第2第2木曜日</v>
      </c>
      <c r="T61" s="12" t="str">
        <f t="shared" si="5"/>
        <v>第3第3木曜日</v>
      </c>
    </row>
    <row r="62" spans="2:20">
      <c r="B62" s="13" t="s">
        <v>69</v>
      </c>
      <c r="C62" s="14" t="s">
        <v>388</v>
      </c>
      <c r="D62" s="14" t="s">
        <v>397</v>
      </c>
      <c r="E62" s="14" t="s">
        <v>391</v>
      </c>
      <c r="F62" s="14" t="s">
        <v>389</v>
      </c>
      <c r="G62" s="14" t="s">
        <v>387</v>
      </c>
      <c r="H62" s="14" t="s">
        <v>392</v>
      </c>
      <c r="I62" s="100"/>
      <c r="J62" s="14" t="s">
        <v>383</v>
      </c>
      <c r="K62" s="14" t="s">
        <v>381</v>
      </c>
      <c r="L62" s="12" t="s">
        <v>396</v>
      </c>
      <c r="M62" s="12" t="s">
        <v>394</v>
      </c>
      <c r="O62" s="12" t="str">
        <f t="shared" si="0"/>
        <v>第1第1月曜日</v>
      </c>
      <c r="P62" s="12" t="str">
        <f t="shared" si="1"/>
        <v>第2第2月曜日</v>
      </c>
      <c r="Q62" s="12" t="str">
        <f t="shared" si="2"/>
        <v>第3第3月曜日</v>
      </c>
      <c r="R62" s="12" t="str">
        <f t="shared" si="3"/>
        <v>第1第1木曜日</v>
      </c>
      <c r="S62" s="12" t="str">
        <f t="shared" si="4"/>
        <v>第2第2木曜日</v>
      </c>
      <c r="T62" s="12" t="str">
        <f t="shared" si="5"/>
        <v>第3第3木曜日</v>
      </c>
    </row>
    <row r="63" spans="2:20">
      <c r="B63" s="13" t="s">
        <v>70</v>
      </c>
      <c r="C63" s="14" t="s">
        <v>388</v>
      </c>
      <c r="D63" s="14" t="s">
        <v>397</v>
      </c>
      <c r="E63" s="14" t="s">
        <v>391</v>
      </c>
      <c r="F63" s="14" t="s">
        <v>389</v>
      </c>
      <c r="G63" s="14" t="s">
        <v>387</v>
      </c>
      <c r="H63" s="14" t="s">
        <v>392</v>
      </c>
      <c r="I63" s="100"/>
      <c r="J63" s="14" t="s">
        <v>395</v>
      </c>
      <c r="K63" s="14" t="s">
        <v>385</v>
      </c>
      <c r="L63" s="12" t="s">
        <v>383</v>
      </c>
      <c r="M63" s="12" t="s">
        <v>393</v>
      </c>
      <c r="O63" s="12" t="str">
        <f t="shared" si="0"/>
        <v>第1第1月曜日</v>
      </c>
      <c r="P63" s="12" t="str">
        <f t="shared" si="1"/>
        <v>第2第2月曜日</v>
      </c>
      <c r="Q63" s="12" t="str">
        <f t="shared" si="2"/>
        <v>第3第3月曜日</v>
      </c>
      <c r="R63" s="12" t="str">
        <f t="shared" si="3"/>
        <v>第1第1木曜日</v>
      </c>
      <c r="S63" s="12" t="str">
        <f t="shared" si="4"/>
        <v>第2第2木曜日</v>
      </c>
      <c r="T63" s="12" t="str">
        <f t="shared" si="5"/>
        <v>第3第3木曜日</v>
      </c>
    </row>
    <row r="64" spans="2:20">
      <c r="B64" s="13" t="s">
        <v>71</v>
      </c>
      <c r="C64" s="14" t="s">
        <v>388</v>
      </c>
      <c r="D64" s="14" t="s">
        <v>397</v>
      </c>
      <c r="E64" s="14" t="s">
        <v>391</v>
      </c>
      <c r="F64" s="14" t="s">
        <v>389</v>
      </c>
      <c r="G64" s="14" t="s">
        <v>387</v>
      </c>
      <c r="H64" s="14" t="s">
        <v>392</v>
      </c>
      <c r="I64" s="100"/>
      <c r="J64" s="14" t="s">
        <v>395</v>
      </c>
      <c r="K64" s="14" t="s">
        <v>385</v>
      </c>
      <c r="L64" s="12" t="s">
        <v>383</v>
      </c>
      <c r="M64" s="12" t="s">
        <v>393</v>
      </c>
      <c r="O64" s="12" t="str">
        <f t="shared" si="0"/>
        <v>第1第1月曜日</v>
      </c>
      <c r="P64" s="12" t="str">
        <f t="shared" si="1"/>
        <v>第2第2月曜日</v>
      </c>
      <c r="Q64" s="12" t="str">
        <f t="shared" si="2"/>
        <v>第3第3月曜日</v>
      </c>
      <c r="R64" s="12" t="str">
        <f t="shared" si="3"/>
        <v>第1第1木曜日</v>
      </c>
      <c r="S64" s="12" t="str">
        <f t="shared" si="4"/>
        <v>第2第2木曜日</v>
      </c>
      <c r="T64" s="12" t="str">
        <f t="shared" si="5"/>
        <v>第3第3木曜日</v>
      </c>
    </row>
    <row r="65" spans="2:20">
      <c r="B65" s="13" t="s">
        <v>72</v>
      </c>
      <c r="C65" s="14" t="s">
        <v>388</v>
      </c>
      <c r="D65" s="14" t="s">
        <v>397</v>
      </c>
      <c r="E65" s="14" t="s">
        <v>391</v>
      </c>
      <c r="F65" s="14" t="s">
        <v>389</v>
      </c>
      <c r="G65" s="14" t="s">
        <v>387</v>
      </c>
      <c r="H65" s="14" t="s">
        <v>392</v>
      </c>
      <c r="I65" s="100"/>
      <c r="J65" s="14" t="s">
        <v>395</v>
      </c>
      <c r="K65" s="14" t="s">
        <v>385</v>
      </c>
      <c r="L65" s="12" t="s">
        <v>383</v>
      </c>
      <c r="M65" s="12" t="s">
        <v>393</v>
      </c>
      <c r="O65" s="12" t="str">
        <f t="shared" si="0"/>
        <v>第1第1月曜日</v>
      </c>
      <c r="P65" s="12" t="str">
        <f t="shared" si="1"/>
        <v>第2第2月曜日</v>
      </c>
      <c r="Q65" s="12" t="str">
        <f t="shared" si="2"/>
        <v>第3第3月曜日</v>
      </c>
      <c r="R65" s="12" t="str">
        <f t="shared" si="3"/>
        <v>第1第1木曜日</v>
      </c>
      <c r="S65" s="12" t="str">
        <f t="shared" si="4"/>
        <v>第2第2木曜日</v>
      </c>
      <c r="T65" s="12" t="str">
        <f t="shared" si="5"/>
        <v>第3第3木曜日</v>
      </c>
    </row>
    <row r="66" spans="2:20">
      <c r="B66" s="13" t="s">
        <v>73</v>
      </c>
      <c r="C66" s="14" t="s">
        <v>388</v>
      </c>
      <c r="D66" s="14" t="s">
        <v>397</v>
      </c>
      <c r="E66" s="14" t="s">
        <v>391</v>
      </c>
      <c r="F66" s="14" t="s">
        <v>389</v>
      </c>
      <c r="G66" s="14" t="s">
        <v>387</v>
      </c>
      <c r="H66" s="14" t="s">
        <v>392</v>
      </c>
      <c r="I66" s="100"/>
      <c r="J66" s="14" t="s">
        <v>395</v>
      </c>
      <c r="K66" s="14" t="s">
        <v>385</v>
      </c>
      <c r="L66" s="12" t="s">
        <v>383</v>
      </c>
      <c r="M66" s="12" t="s">
        <v>393</v>
      </c>
      <c r="O66" s="12" t="str">
        <f t="shared" si="0"/>
        <v>第1第1月曜日</v>
      </c>
      <c r="P66" s="12" t="str">
        <f t="shared" si="1"/>
        <v>第2第2月曜日</v>
      </c>
      <c r="Q66" s="12" t="str">
        <f t="shared" si="2"/>
        <v>第3第3月曜日</v>
      </c>
      <c r="R66" s="12" t="str">
        <f t="shared" si="3"/>
        <v>第1第1木曜日</v>
      </c>
      <c r="S66" s="12" t="str">
        <f t="shared" si="4"/>
        <v>第2第2木曜日</v>
      </c>
      <c r="T66" s="12" t="str">
        <f t="shared" si="5"/>
        <v>第3第3木曜日</v>
      </c>
    </row>
    <row r="67" spans="2:20">
      <c r="B67" s="13" t="s">
        <v>74</v>
      </c>
      <c r="C67" s="14" t="s">
        <v>388</v>
      </c>
      <c r="D67" s="14" t="s">
        <v>397</v>
      </c>
      <c r="E67" s="14" t="s">
        <v>391</v>
      </c>
      <c r="F67" s="14" t="s">
        <v>389</v>
      </c>
      <c r="G67" s="14" t="s">
        <v>387</v>
      </c>
      <c r="H67" s="14" t="s">
        <v>392</v>
      </c>
      <c r="I67" s="100"/>
      <c r="J67" s="14" t="s">
        <v>395</v>
      </c>
      <c r="K67" s="14" t="s">
        <v>385</v>
      </c>
      <c r="L67" s="12" t="s">
        <v>383</v>
      </c>
      <c r="M67" s="12" t="s">
        <v>393</v>
      </c>
      <c r="O67" s="12" t="str">
        <f t="shared" ref="O67:O130" si="6">"第1"&amp;C67</f>
        <v>第1第1月曜日</v>
      </c>
      <c r="P67" s="12" t="str">
        <f t="shared" ref="P67:P130" si="7">"第2"&amp;D67</f>
        <v>第2第2月曜日</v>
      </c>
      <c r="Q67" s="12" t="str">
        <f t="shared" ref="Q67:Q130" si="8">"第3"&amp;E67</f>
        <v>第3第3月曜日</v>
      </c>
      <c r="R67" s="12" t="str">
        <f t="shared" ref="R67:R130" si="9">"第1"&amp;F67</f>
        <v>第1第1木曜日</v>
      </c>
      <c r="S67" s="12" t="str">
        <f t="shared" ref="S67:S130" si="10">"第2"&amp;G67</f>
        <v>第2第2木曜日</v>
      </c>
      <c r="T67" s="12" t="str">
        <f t="shared" ref="T67:T130" si="11">"第3"&amp;H67</f>
        <v>第3第3木曜日</v>
      </c>
    </row>
    <row r="68" spans="2:20">
      <c r="B68" s="13" t="s">
        <v>75</v>
      </c>
      <c r="C68" s="14" t="s">
        <v>388</v>
      </c>
      <c r="D68" s="14" t="s">
        <v>397</v>
      </c>
      <c r="E68" s="14" t="s">
        <v>391</v>
      </c>
      <c r="F68" s="14" t="s">
        <v>389</v>
      </c>
      <c r="G68" s="14" t="s">
        <v>387</v>
      </c>
      <c r="H68" s="14" t="s">
        <v>392</v>
      </c>
      <c r="I68" s="100"/>
      <c r="J68" s="14" t="s">
        <v>395</v>
      </c>
      <c r="K68" s="14" t="s">
        <v>385</v>
      </c>
      <c r="L68" s="12" t="s">
        <v>383</v>
      </c>
      <c r="M68" s="12" t="s">
        <v>393</v>
      </c>
      <c r="O68" s="12" t="str">
        <f t="shared" si="6"/>
        <v>第1第1月曜日</v>
      </c>
      <c r="P68" s="12" t="str">
        <f t="shared" si="7"/>
        <v>第2第2月曜日</v>
      </c>
      <c r="Q68" s="12" t="str">
        <f t="shared" si="8"/>
        <v>第3第3月曜日</v>
      </c>
      <c r="R68" s="12" t="str">
        <f t="shared" si="9"/>
        <v>第1第1木曜日</v>
      </c>
      <c r="S68" s="12" t="str">
        <f t="shared" si="10"/>
        <v>第2第2木曜日</v>
      </c>
      <c r="T68" s="12" t="str">
        <f t="shared" si="11"/>
        <v>第3第3木曜日</v>
      </c>
    </row>
    <row r="69" spans="2:20">
      <c r="B69" s="13" t="s">
        <v>76</v>
      </c>
      <c r="C69" s="14" t="s">
        <v>388</v>
      </c>
      <c r="D69" s="14" t="s">
        <v>397</v>
      </c>
      <c r="E69" s="14" t="s">
        <v>391</v>
      </c>
      <c r="F69" s="14" t="s">
        <v>389</v>
      </c>
      <c r="G69" s="14" t="s">
        <v>387</v>
      </c>
      <c r="H69" s="14" t="s">
        <v>392</v>
      </c>
      <c r="I69" s="100"/>
      <c r="J69" s="14" t="s">
        <v>384</v>
      </c>
      <c r="K69" s="14" t="s">
        <v>395</v>
      </c>
      <c r="L69" s="12" t="s">
        <v>396</v>
      </c>
      <c r="M69" s="12" t="s">
        <v>394</v>
      </c>
      <c r="O69" s="12" t="str">
        <f t="shared" si="6"/>
        <v>第1第1月曜日</v>
      </c>
      <c r="P69" s="12" t="str">
        <f t="shared" si="7"/>
        <v>第2第2月曜日</v>
      </c>
      <c r="Q69" s="12" t="str">
        <f t="shared" si="8"/>
        <v>第3第3月曜日</v>
      </c>
      <c r="R69" s="12" t="str">
        <f t="shared" si="9"/>
        <v>第1第1木曜日</v>
      </c>
      <c r="S69" s="12" t="str">
        <f t="shared" si="10"/>
        <v>第2第2木曜日</v>
      </c>
      <c r="T69" s="12" t="str">
        <f t="shared" si="11"/>
        <v>第3第3木曜日</v>
      </c>
    </row>
    <row r="70" spans="2:20">
      <c r="B70" s="13" t="s">
        <v>77</v>
      </c>
      <c r="C70" s="14" t="s">
        <v>396</v>
      </c>
      <c r="D70" s="14" t="s">
        <v>379</v>
      </c>
      <c r="E70" s="14" t="s">
        <v>394</v>
      </c>
      <c r="F70" s="14" t="s">
        <v>380</v>
      </c>
      <c r="G70" s="14" t="s">
        <v>383</v>
      </c>
      <c r="H70" s="14" t="s">
        <v>395</v>
      </c>
      <c r="I70" s="100"/>
      <c r="J70" s="14" t="s">
        <v>385</v>
      </c>
      <c r="K70" s="14" t="s">
        <v>387</v>
      </c>
      <c r="L70" s="12" t="s">
        <v>388</v>
      </c>
      <c r="M70" s="12" t="s">
        <v>391</v>
      </c>
      <c r="O70" s="12" t="str">
        <f t="shared" si="6"/>
        <v>第1第1火曜日</v>
      </c>
      <c r="P70" s="12" t="str">
        <f t="shared" si="7"/>
        <v>第2第2火曜日</v>
      </c>
      <c r="Q70" s="12" t="str">
        <f t="shared" si="8"/>
        <v>第3第3火曜日</v>
      </c>
      <c r="R70" s="12" t="str">
        <f t="shared" si="9"/>
        <v>第1第1金曜日</v>
      </c>
      <c r="S70" s="12" t="str">
        <f t="shared" si="10"/>
        <v>第2第2金曜日</v>
      </c>
      <c r="T70" s="12" t="str">
        <f t="shared" si="11"/>
        <v>第3第3金曜日</v>
      </c>
    </row>
    <row r="71" spans="2:20">
      <c r="B71" s="13" t="s">
        <v>78</v>
      </c>
      <c r="C71" s="14" t="s">
        <v>396</v>
      </c>
      <c r="D71" s="14" t="s">
        <v>379</v>
      </c>
      <c r="E71" s="14" t="s">
        <v>394</v>
      </c>
      <c r="F71" s="14" t="s">
        <v>380</v>
      </c>
      <c r="G71" s="14" t="s">
        <v>383</v>
      </c>
      <c r="H71" s="14" t="s">
        <v>395</v>
      </c>
      <c r="I71" s="100"/>
      <c r="J71" s="14" t="s">
        <v>385</v>
      </c>
      <c r="K71" s="14" t="s">
        <v>387</v>
      </c>
      <c r="L71" s="12" t="s">
        <v>388</v>
      </c>
      <c r="M71" s="12" t="s">
        <v>391</v>
      </c>
      <c r="O71" s="12" t="str">
        <f t="shared" si="6"/>
        <v>第1第1火曜日</v>
      </c>
      <c r="P71" s="12" t="str">
        <f t="shared" si="7"/>
        <v>第2第2火曜日</v>
      </c>
      <c r="Q71" s="12" t="str">
        <f t="shared" si="8"/>
        <v>第3第3火曜日</v>
      </c>
      <c r="R71" s="12" t="str">
        <f t="shared" si="9"/>
        <v>第1第1金曜日</v>
      </c>
      <c r="S71" s="12" t="str">
        <f t="shared" si="10"/>
        <v>第2第2金曜日</v>
      </c>
      <c r="T71" s="12" t="str">
        <f t="shared" si="11"/>
        <v>第3第3金曜日</v>
      </c>
    </row>
    <row r="72" spans="2:20">
      <c r="B72" s="13" t="s">
        <v>79</v>
      </c>
      <c r="C72" s="14" t="s">
        <v>396</v>
      </c>
      <c r="D72" s="14" t="s">
        <v>379</v>
      </c>
      <c r="E72" s="14" t="s">
        <v>394</v>
      </c>
      <c r="F72" s="14" t="s">
        <v>380</v>
      </c>
      <c r="G72" s="14" t="s">
        <v>383</v>
      </c>
      <c r="H72" s="14" t="s">
        <v>395</v>
      </c>
      <c r="I72" s="100"/>
      <c r="J72" s="14" t="s">
        <v>385</v>
      </c>
      <c r="K72" s="14" t="s">
        <v>387</v>
      </c>
      <c r="L72" s="12" t="s">
        <v>388</v>
      </c>
      <c r="M72" s="12" t="s">
        <v>391</v>
      </c>
      <c r="O72" s="12" t="str">
        <f t="shared" si="6"/>
        <v>第1第1火曜日</v>
      </c>
      <c r="P72" s="12" t="str">
        <f t="shared" si="7"/>
        <v>第2第2火曜日</v>
      </c>
      <c r="Q72" s="12" t="str">
        <f t="shared" si="8"/>
        <v>第3第3火曜日</v>
      </c>
      <c r="R72" s="12" t="str">
        <f t="shared" si="9"/>
        <v>第1第1金曜日</v>
      </c>
      <c r="S72" s="12" t="str">
        <f t="shared" si="10"/>
        <v>第2第2金曜日</v>
      </c>
      <c r="T72" s="12" t="str">
        <f t="shared" si="11"/>
        <v>第3第3金曜日</v>
      </c>
    </row>
    <row r="73" spans="2:20">
      <c r="B73" s="13" t="s">
        <v>80</v>
      </c>
      <c r="C73" s="14" t="s">
        <v>396</v>
      </c>
      <c r="D73" s="14" t="s">
        <v>379</v>
      </c>
      <c r="E73" s="14" t="s">
        <v>394</v>
      </c>
      <c r="F73" s="14" t="s">
        <v>380</v>
      </c>
      <c r="G73" s="14" t="s">
        <v>383</v>
      </c>
      <c r="H73" s="14" t="s">
        <v>395</v>
      </c>
      <c r="I73" s="100"/>
      <c r="J73" s="14" t="s">
        <v>385</v>
      </c>
      <c r="K73" s="14" t="s">
        <v>387</v>
      </c>
      <c r="L73" s="12" t="s">
        <v>388</v>
      </c>
      <c r="M73" s="12" t="s">
        <v>391</v>
      </c>
      <c r="O73" s="12" t="str">
        <f t="shared" si="6"/>
        <v>第1第1火曜日</v>
      </c>
      <c r="P73" s="12" t="str">
        <f t="shared" si="7"/>
        <v>第2第2火曜日</v>
      </c>
      <c r="Q73" s="12" t="str">
        <f t="shared" si="8"/>
        <v>第3第3火曜日</v>
      </c>
      <c r="R73" s="12" t="str">
        <f t="shared" si="9"/>
        <v>第1第1金曜日</v>
      </c>
      <c r="S73" s="12" t="str">
        <f t="shared" si="10"/>
        <v>第2第2金曜日</v>
      </c>
      <c r="T73" s="12" t="str">
        <f t="shared" si="11"/>
        <v>第3第3金曜日</v>
      </c>
    </row>
    <row r="74" spans="2:20">
      <c r="B74" s="13" t="s">
        <v>81</v>
      </c>
      <c r="C74" s="14" t="s">
        <v>396</v>
      </c>
      <c r="D74" s="14" t="s">
        <v>379</v>
      </c>
      <c r="E74" s="14" t="s">
        <v>394</v>
      </c>
      <c r="F74" s="14" t="s">
        <v>380</v>
      </c>
      <c r="G74" s="14" t="s">
        <v>383</v>
      </c>
      <c r="H74" s="14" t="s">
        <v>395</v>
      </c>
      <c r="I74" s="100"/>
      <c r="J74" s="14" t="s">
        <v>385</v>
      </c>
      <c r="K74" s="14" t="s">
        <v>387</v>
      </c>
      <c r="L74" s="12" t="s">
        <v>388</v>
      </c>
      <c r="M74" s="12" t="s">
        <v>391</v>
      </c>
      <c r="O74" s="12" t="str">
        <f t="shared" si="6"/>
        <v>第1第1火曜日</v>
      </c>
      <c r="P74" s="12" t="str">
        <f t="shared" si="7"/>
        <v>第2第2火曜日</v>
      </c>
      <c r="Q74" s="12" t="str">
        <f t="shared" si="8"/>
        <v>第3第3火曜日</v>
      </c>
      <c r="R74" s="12" t="str">
        <f t="shared" si="9"/>
        <v>第1第1金曜日</v>
      </c>
      <c r="S74" s="12" t="str">
        <f t="shared" si="10"/>
        <v>第2第2金曜日</v>
      </c>
      <c r="T74" s="12" t="str">
        <f t="shared" si="11"/>
        <v>第3第3金曜日</v>
      </c>
    </row>
    <row r="75" spans="2:20">
      <c r="B75" s="13" t="s">
        <v>82</v>
      </c>
      <c r="C75" s="14" t="s">
        <v>396</v>
      </c>
      <c r="D75" s="14" t="s">
        <v>379</v>
      </c>
      <c r="E75" s="14" t="s">
        <v>394</v>
      </c>
      <c r="F75" s="14" t="s">
        <v>380</v>
      </c>
      <c r="G75" s="14" t="s">
        <v>383</v>
      </c>
      <c r="H75" s="14" t="s">
        <v>395</v>
      </c>
      <c r="I75" s="100"/>
      <c r="J75" s="14" t="s">
        <v>385</v>
      </c>
      <c r="K75" s="14" t="s">
        <v>387</v>
      </c>
      <c r="L75" s="12" t="s">
        <v>388</v>
      </c>
      <c r="M75" s="12" t="s">
        <v>391</v>
      </c>
      <c r="O75" s="12" t="str">
        <f t="shared" si="6"/>
        <v>第1第1火曜日</v>
      </c>
      <c r="P75" s="12" t="str">
        <f t="shared" si="7"/>
        <v>第2第2火曜日</v>
      </c>
      <c r="Q75" s="12" t="str">
        <f t="shared" si="8"/>
        <v>第3第3火曜日</v>
      </c>
      <c r="R75" s="12" t="str">
        <f t="shared" si="9"/>
        <v>第1第1金曜日</v>
      </c>
      <c r="S75" s="12" t="str">
        <f t="shared" si="10"/>
        <v>第2第2金曜日</v>
      </c>
      <c r="T75" s="12" t="str">
        <f t="shared" si="11"/>
        <v>第3第3金曜日</v>
      </c>
    </row>
    <row r="76" spans="2:20">
      <c r="B76" s="13" t="s">
        <v>83</v>
      </c>
      <c r="C76" s="14" t="s">
        <v>396</v>
      </c>
      <c r="D76" s="14" t="s">
        <v>379</v>
      </c>
      <c r="E76" s="14" t="s">
        <v>394</v>
      </c>
      <c r="F76" s="14" t="s">
        <v>380</v>
      </c>
      <c r="G76" s="14" t="s">
        <v>383</v>
      </c>
      <c r="H76" s="14" t="s">
        <v>395</v>
      </c>
      <c r="I76" s="100"/>
      <c r="J76" s="14" t="s">
        <v>385</v>
      </c>
      <c r="K76" s="14" t="s">
        <v>387</v>
      </c>
      <c r="L76" s="12" t="s">
        <v>388</v>
      </c>
      <c r="M76" s="12" t="s">
        <v>391</v>
      </c>
      <c r="O76" s="12" t="str">
        <f t="shared" si="6"/>
        <v>第1第1火曜日</v>
      </c>
      <c r="P76" s="12" t="str">
        <f t="shared" si="7"/>
        <v>第2第2火曜日</v>
      </c>
      <c r="Q76" s="12" t="str">
        <f t="shared" si="8"/>
        <v>第3第3火曜日</v>
      </c>
      <c r="R76" s="12" t="str">
        <f t="shared" si="9"/>
        <v>第1第1金曜日</v>
      </c>
      <c r="S76" s="12" t="str">
        <f t="shared" si="10"/>
        <v>第2第2金曜日</v>
      </c>
      <c r="T76" s="12" t="str">
        <f t="shared" si="11"/>
        <v>第3第3金曜日</v>
      </c>
    </row>
    <row r="77" spans="2:20">
      <c r="B77" s="13" t="s">
        <v>84</v>
      </c>
      <c r="C77" s="14" t="s">
        <v>396</v>
      </c>
      <c r="D77" s="14" t="s">
        <v>379</v>
      </c>
      <c r="E77" s="14" t="s">
        <v>394</v>
      </c>
      <c r="F77" s="14" t="s">
        <v>380</v>
      </c>
      <c r="G77" s="14" t="s">
        <v>383</v>
      </c>
      <c r="H77" s="14" t="s">
        <v>395</v>
      </c>
      <c r="I77" s="100"/>
      <c r="J77" s="14" t="s">
        <v>385</v>
      </c>
      <c r="K77" s="14" t="s">
        <v>387</v>
      </c>
      <c r="L77" s="12" t="s">
        <v>388</v>
      </c>
      <c r="M77" s="12" t="s">
        <v>391</v>
      </c>
      <c r="O77" s="12" t="str">
        <f t="shared" si="6"/>
        <v>第1第1火曜日</v>
      </c>
      <c r="P77" s="12" t="str">
        <f t="shared" si="7"/>
        <v>第2第2火曜日</v>
      </c>
      <c r="Q77" s="12" t="str">
        <f t="shared" si="8"/>
        <v>第3第3火曜日</v>
      </c>
      <c r="R77" s="12" t="str">
        <f t="shared" si="9"/>
        <v>第1第1金曜日</v>
      </c>
      <c r="S77" s="12" t="str">
        <f t="shared" si="10"/>
        <v>第2第2金曜日</v>
      </c>
      <c r="T77" s="12" t="str">
        <f t="shared" si="11"/>
        <v>第3第3金曜日</v>
      </c>
    </row>
    <row r="78" spans="2:20">
      <c r="B78" s="13" t="s">
        <v>85</v>
      </c>
      <c r="C78" s="14" t="s">
        <v>396</v>
      </c>
      <c r="D78" s="14" t="s">
        <v>379</v>
      </c>
      <c r="E78" s="14" t="s">
        <v>394</v>
      </c>
      <c r="F78" s="14" t="s">
        <v>380</v>
      </c>
      <c r="G78" s="14" t="s">
        <v>383</v>
      </c>
      <c r="H78" s="14" t="s">
        <v>395</v>
      </c>
      <c r="I78" s="100"/>
      <c r="J78" s="14" t="s">
        <v>385</v>
      </c>
      <c r="K78" s="14" t="s">
        <v>387</v>
      </c>
      <c r="L78" s="12" t="s">
        <v>388</v>
      </c>
      <c r="M78" s="12" t="s">
        <v>391</v>
      </c>
      <c r="O78" s="12" t="str">
        <f t="shared" si="6"/>
        <v>第1第1火曜日</v>
      </c>
      <c r="P78" s="12" t="str">
        <f t="shared" si="7"/>
        <v>第2第2火曜日</v>
      </c>
      <c r="Q78" s="12" t="str">
        <f t="shared" si="8"/>
        <v>第3第3火曜日</v>
      </c>
      <c r="R78" s="12" t="str">
        <f t="shared" si="9"/>
        <v>第1第1金曜日</v>
      </c>
      <c r="S78" s="12" t="str">
        <f t="shared" si="10"/>
        <v>第2第2金曜日</v>
      </c>
      <c r="T78" s="12" t="str">
        <f t="shared" si="11"/>
        <v>第3第3金曜日</v>
      </c>
    </row>
    <row r="79" spans="2:20">
      <c r="B79" s="13" t="s">
        <v>86</v>
      </c>
      <c r="C79" s="14" t="s">
        <v>396</v>
      </c>
      <c r="D79" s="14" t="s">
        <v>379</v>
      </c>
      <c r="E79" s="14" t="s">
        <v>394</v>
      </c>
      <c r="F79" s="14" t="s">
        <v>380</v>
      </c>
      <c r="G79" s="14" t="s">
        <v>383</v>
      </c>
      <c r="H79" s="14" t="s">
        <v>395</v>
      </c>
      <c r="I79" s="100"/>
      <c r="J79" s="14" t="s">
        <v>385</v>
      </c>
      <c r="K79" s="14" t="s">
        <v>387</v>
      </c>
      <c r="L79" s="12" t="s">
        <v>388</v>
      </c>
      <c r="M79" s="12" t="s">
        <v>391</v>
      </c>
      <c r="O79" s="12" t="str">
        <f t="shared" si="6"/>
        <v>第1第1火曜日</v>
      </c>
      <c r="P79" s="12" t="str">
        <f t="shared" si="7"/>
        <v>第2第2火曜日</v>
      </c>
      <c r="Q79" s="12" t="str">
        <f t="shared" si="8"/>
        <v>第3第3火曜日</v>
      </c>
      <c r="R79" s="12" t="str">
        <f t="shared" si="9"/>
        <v>第1第1金曜日</v>
      </c>
      <c r="S79" s="12" t="str">
        <f t="shared" si="10"/>
        <v>第2第2金曜日</v>
      </c>
      <c r="T79" s="12" t="str">
        <f t="shared" si="11"/>
        <v>第3第3金曜日</v>
      </c>
    </row>
    <row r="80" spans="2:20">
      <c r="B80" s="13" t="s">
        <v>87</v>
      </c>
      <c r="C80" s="14" t="s">
        <v>396</v>
      </c>
      <c r="D80" s="14" t="s">
        <v>379</v>
      </c>
      <c r="E80" s="14" t="s">
        <v>394</v>
      </c>
      <c r="F80" s="14" t="s">
        <v>380</v>
      </c>
      <c r="G80" s="14" t="s">
        <v>383</v>
      </c>
      <c r="H80" s="14" t="s">
        <v>395</v>
      </c>
      <c r="I80" s="100"/>
      <c r="J80" s="14" t="s">
        <v>385</v>
      </c>
      <c r="K80" s="14" t="s">
        <v>387</v>
      </c>
      <c r="L80" s="12" t="s">
        <v>388</v>
      </c>
      <c r="M80" s="12" t="s">
        <v>391</v>
      </c>
      <c r="O80" s="12" t="str">
        <f t="shared" si="6"/>
        <v>第1第1火曜日</v>
      </c>
      <c r="P80" s="12" t="str">
        <f t="shared" si="7"/>
        <v>第2第2火曜日</v>
      </c>
      <c r="Q80" s="12" t="str">
        <f t="shared" si="8"/>
        <v>第3第3火曜日</v>
      </c>
      <c r="R80" s="12" t="str">
        <f t="shared" si="9"/>
        <v>第1第1金曜日</v>
      </c>
      <c r="S80" s="12" t="str">
        <f t="shared" si="10"/>
        <v>第2第2金曜日</v>
      </c>
      <c r="T80" s="12" t="str">
        <f t="shared" si="11"/>
        <v>第3第3金曜日</v>
      </c>
    </row>
    <row r="81" spans="2:20">
      <c r="B81" s="13" t="s">
        <v>88</v>
      </c>
      <c r="C81" s="14" t="s">
        <v>396</v>
      </c>
      <c r="D81" s="14" t="s">
        <v>379</v>
      </c>
      <c r="E81" s="14" t="s">
        <v>394</v>
      </c>
      <c r="F81" s="14" t="s">
        <v>380</v>
      </c>
      <c r="G81" s="14" t="s">
        <v>383</v>
      </c>
      <c r="H81" s="14" t="s">
        <v>395</v>
      </c>
      <c r="I81" s="100"/>
      <c r="J81" s="14" t="s">
        <v>385</v>
      </c>
      <c r="K81" s="14" t="s">
        <v>387</v>
      </c>
      <c r="L81" s="12" t="s">
        <v>388</v>
      </c>
      <c r="M81" s="12" t="s">
        <v>391</v>
      </c>
      <c r="O81" s="12" t="str">
        <f t="shared" si="6"/>
        <v>第1第1火曜日</v>
      </c>
      <c r="P81" s="12" t="str">
        <f t="shared" si="7"/>
        <v>第2第2火曜日</v>
      </c>
      <c r="Q81" s="12" t="str">
        <f t="shared" si="8"/>
        <v>第3第3火曜日</v>
      </c>
      <c r="R81" s="12" t="str">
        <f t="shared" si="9"/>
        <v>第1第1金曜日</v>
      </c>
      <c r="S81" s="12" t="str">
        <f t="shared" si="10"/>
        <v>第2第2金曜日</v>
      </c>
      <c r="T81" s="12" t="str">
        <f t="shared" si="11"/>
        <v>第3第3金曜日</v>
      </c>
    </row>
    <row r="82" spans="2:20">
      <c r="B82" s="13" t="s">
        <v>89</v>
      </c>
      <c r="C82" s="14" t="s">
        <v>396</v>
      </c>
      <c r="D82" s="14" t="s">
        <v>379</v>
      </c>
      <c r="E82" s="14" t="s">
        <v>394</v>
      </c>
      <c r="F82" s="14" t="s">
        <v>380</v>
      </c>
      <c r="G82" s="14" t="s">
        <v>383</v>
      </c>
      <c r="H82" s="14" t="s">
        <v>395</v>
      </c>
      <c r="I82" s="100"/>
      <c r="J82" s="14" t="s">
        <v>385</v>
      </c>
      <c r="K82" s="14" t="s">
        <v>387</v>
      </c>
      <c r="L82" s="12" t="s">
        <v>388</v>
      </c>
      <c r="M82" s="12" t="s">
        <v>391</v>
      </c>
      <c r="O82" s="12" t="str">
        <f t="shared" si="6"/>
        <v>第1第1火曜日</v>
      </c>
      <c r="P82" s="12" t="str">
        <f t="shared" si="7"/>
        <v>第2第2火曜日</v>
      </c>
      <c r="Q82" s="12" t="str">
        <f t="shared" si="8"/>
        <v>第3第3火曜日</v>
      </c>
      <c r="R82" s="12" t="str">
        <f t="shared" si="9"/>
        <v>第1第1金曜日</v>
      </c>
      <c r="S82" s="12" t="str">
        <f t="shared" si="10"/>
        <v>第2第2金曜日</v>
      </c>
      <c r="T82" s="12" t="str">
        <f t="shared" si="11"/>
        <v>第3第3金曜日</v>
      </c>
    </row>
    <row r="83" spans="2:20">
      <c r="B83" s="13" t="s">
        <v>90</v>
      </c>
      <c r="C83" s="14" t="s">
        <v>396</v>
      </c>
      <c r="D83" s="14" t="s">
        <v>379</v>
      </c>
      <c r="E83" s="14" t="s">
        <v>394</v>
      </c>
      <c r="F83" s="14" t="s">
        <v>380</v>
      </c>
      <c r="G83" s="14" t="s">
        <v>383</v>
      </c>
      <c r="H83" s="14" t="s">
        <v>395</v>
      </c>
      <c r="I83" s="100"/>
      <c r="J83" s="14" t="s">
        <v>391</v>
      </c>
      <c r="K83" s="14" t="s">
        <v>386</v>
      </c>
      <c r="L83" s="12" t="s">
        <v>381</v>
      </c>
      <c r="M83" s="12" t="s">
        <v>385</v>
      </c>
      <c r="O83" s="12" t="str">
        <f t="shared" si="6"/>
        <v>第1第1火曜日</v>
      </c>
      <c r="P83" s="12" t="str">
        <f t="shared" si="7"/>
        <v>第2第2火曜日</v>
      </c>
      <c r="Q83" s="12" t="str">
        <f t="shared" si="8"/>
        <v>第3第3火曜日</v>
      </c>
      <c r="R83" s="12" t="str">
        <f t="shared" si="9"/>
        <v>第1第1金曜日</v>
      </c>
      <c r="S83" s="12" t="str">
        <f t="shared" si="10"/>
        <v>第2第2金曜日</v>
      </c>
      <c r="T83" s="12" t="str">
        <f t="shared" si="11"/>
        <v>第3第3金曜日</v>
      </c>
    </row>
    <row r="84" spans="2:20">
      <c r="B84" s="13" t="s">
        <v>91</v>
      </c>
      <c r="C84" s="14" t="s">
        <v>396</v>
      </c>
      <c r="D84" s="14" t="s">
        <v>379</v>
      </c>
      <c r="E84" s="14" t="s">
        <v>394</v>
      </c>
      <c r="F84" s="14" t="s">
        <v>380</v>
      </c>
      <c r="G84" s="14" t="s">
        <v>383</v>
      </c>
      <c r="H84" s="14" t="s">
        <v>395</v>
      </c>
      <c r="I84" s="100"/>
      <c r="J84" s="14" t="s">
        <v>382</v>
      </c>
      <c r="K84" s="14" t="s">
        <v>397</v>
      </c>
      <c r="L84" s="12" t="s">
        <v>388</v>
      </c>
      <c r="M84" s="12" t="s">
        <v>391</v>
      </c>
      <c r="O84" s="12" t="str">
        <f t="shared" si="6"/>
        <v>第1第1火曜日</v>
      </c>
      <c r="P84" s="12" t="str">
        <f t="shared" si="7"/>
        <v>第2第2火曜日</v>
      </c>
      <c r="Q84" s="12" t="str">
        <f t="shared" si="8"/>
        <v>第3第3火曜日</v>
      </c>
      <c r="R84" s="12" t="str">
        <f t="shared" si="9"/>
        <v>第1第1金曜日</v>
      </c>
      <c r="S84" s="12" t="str">
        <f t="shared" si="10"/>
        <v>第2第2金曜日</v>
      </c>
      <c r="T84" s="12" t="str">
        <f t="shared" si="11"/>
        <v>第3第3金曜日</v>
      </c>
    </row>
    <row r="85" spans="2:20">
      <c r="B85" s="13" t="s">
        <v>92</v>
      </c>
      <c r="C85" s="14" t="s">
        <v>396</v>
      </c>
      <c r="D85" s="14" t="s">
        <v>379</v>
      </c>
      <c r="E85" s="14" t="s">
        <v>394</v>
      </c>
      <c r="F85" s="14" t="s">
        <v>380</v>
      </c>
      <c r="G85" s="14" t="s">
        <v>383</v>
      </c>
      <c r="H85" s="14" t="s">
        <v>395</v>
      </c>
      <c r="I85" s="100"/>
      <c r="J85" s="14" t="s">
        <v>382</v>
      </c>
      <c r="K85" s="14" t="s">
        <v>397</v>
      </c>
      <c r="L85" s="12" t="s">
        <v>388</v>
      </c>
      <c r="M85" s="12" t="s">
        <v>391</v>
      </c>
      <c r="O85" s="12" t="str">
        <f t="shared" si="6"/>
        <v>第1第1火曜日</v>
      </c>
      <c r="P85" s="12" t="str">
        <f t="shared" si="7"/>
        <v>第2第2火曜日</v>
      </c>
      <c r="Q85" s="12" t="str">
        <f t="shared" si="8"/>
        <v>第3第3火曜日</v>
      </c>
      <c r="R85" s="12" t="str">
        <f t="shared" si="9"/>
        <v>第1第1金曜日</v>
      </c>
      <c r="S85" s="12" t="str">
        <f t="shared" si="10"/>
        <v>第2第2金曜日</v>
      </c>
      <c r="T85" s="12" t="str">
        <f t="shared" si="11"/>
        <v>第3第3金曜日</v>
      </c>
    </row>
    <row r="86" spans="2:20">
      <c r="B86" s="13" t="s">
        <v>93</v>
      </c>
      <c r="C86" s="14" t="s">
        <v>396</v>
      </c>
      <c r="D86" s="14" t="s">
        <v>379</v>
      </c>
      <c r="E86" s="14" t="s">
        <v>394</v>
      </c>
      <c r="F86" s="14" t="s">
        <v>380</v>
      </c>
      <c r="G86" s="14" t="s">
        <v>383</v>
      </c>
      <c r="H86" s="14" t="s">
        <v>395</v>
      </c>
      <c r="I86" s="100"/>
      <c r="J86" s="14" t="s">
        <v>381</v>
      </c>
      <c r="K86" s="14" t="s">
        <v>398</v>
      </c>
      <c r="L86" s="12" t="s">
        <v>387</v>
      </c>
      <c r="M86" s="12" t="s">
        <v>390</v>
      </c>
      <c r="O86" s="12" t="str">
        <f t="shared" si="6"/>
        <v>第1第1火曜日</v>
      </c>
      <c r="P86" s="12" t="str">
        <f t="shared" si="7"/>
        <v>第2第2火曜日</v>
      </c>
      <c r="Q86" s="12" t="str">
        <f t="shared" si="8"/>
        <v>第3第3火曜日</v>
      </c>
      <c r="R86" s="12" t="str">
        <f t="shared" si="9"/>
        <v>第1第1金曜日</v>
      </c>
      <c r="S86" s="12" t="str">
        <f t="shared" si="10"/>
        <v>第2第2金曜日</v>
      </c>
      <c r="T86" s="12" t="str">
        <f t="shared" si="11"/>
        <v>第3第3金曜日</v>
      </c>
    </row>
    <row r="87" spans="2:20">
      <c r="B87" s="13" t="s">
        <v>94</v>
      </c>
      <c r="C87" s="14" t="s">
        <v>388</v>
      </c>
      <c r="D87" s="14" t="s">
        <v>397</v>
      </c>
      <c r="E87" s="14" t="s">
        <v>391</v>
      </c>
      <c r="F87" s="14" t="s">
        <v>389</v>
      </c>
      <c r="G87" s="14" t="s">
        <v>387</v>
      </c>
      <c r="H87" s="14" t="s">
        <v>392</v>
      </c>
      <c r="I87" s="100"/>
      <c r="J87" s="14" t="s">
        <v>381</v>
      </c>
      <c r="K87" s="14" t="s">
        <v>382</v>
      </c>
      <c r="L87" s="12" t="s">
        <v>396</v>
      </c>
      <c r="M87" s="12" t="s">
        <v>394</v>
      </c>
      <c r="O87" s="12" t="str">
        <f t="shared" si="6"/>
        <v>第1第1月曜日</v>
      </c>
      <c r="P87" s="12" t="str">
        <f t="shared" si="7"/>
        <v>第2第2月曜日</v>
      </c>
      <c r="Q87" s="12" t="str">
        <f t="shared" si="8"/>
        <v>第3第3月曜日</v>
      </c>
      <c r="R87" s="12" t="str">
        <f t="shared" si="9"/>
        <v>第1第1木曜日</v>
      </c>
      <c r="S87" s="12" t="str">
        <f t="shared" si="10"/>
        <v>第2第2木曜日</v>
      </c>
      <c r="T87" s="12" t="str">
        <f t="shared" si="11"/>
        <v>第3第3木曜日</v>
      </c>
    </row>
    <row r="88" spans="2:20">
      <c r="B88" s="13" t="s">
        <v>95</v>
      </c>
      <c r="C88" s="14" t="s">
        <v>396</v>
      </c>
      <c r="D88" s="14" t="s">
        <v>379</v>
      </c>
      <c r="E88" s="14" t="s">
        <v>394</v>
      </c>
      <c r="F88" s="14" t="s">
        <v>380</v>
      </c>
      <c r="G88" s="14" t="s">
        <v>383</v>
      </c>
      <c r="H88" s="14" t="s">
        <v>395</v>
      </c>
      <c r="I88" s="100"/>
      <c r="J88" s="14" t="s">
        <v>397</v>
      </c>
      <c r="K88" s="14" t="s">
        <v>388</v>
      </c>
      <c r="L88" s="12" t="s">
        <v>389</v>
      </c>
      <c r="M88" s="12" t="s">
        <v>392</v>
      </c>
      <c r="O88" s="12" t="str">
        <f t="shared" si="6"/>
        <v>第1第1火曜日</v>
      </c>
      <c r="P88" s="12" t="str">
        <f t="shared" si="7"/>
        <v>第2第2火曜日</v>
      </c>
      <c r="Q88" s="12" t="str">
        <f t="shared" si="8"/>
        <v>第3第3火曜日</v>
      </c>
      <c r="R88" s="12" t="str">
        <f t="shared" si="9"/>
        <v>第1第1金曜日</v>
      </c>
      <c r="S88" s="12" t="str">
        <f t="shared" si="10"/>
        <v>第2第2金曜日</v>
      </c>
      <c r="T88" s="12" t="str">
        <f t="shared" si="11"/>
        <v>第3第3金曜日</v>
      </c>
    </row>
    <row r="89" spans="2:20">
      <c r="B89" s="13" t="s">
        <v>96</v>
      </c>
      <c r="C89" s="14" t="s">
        <v>396</v>
      </c>
      <c r="D89" s="14" t="s">
        <v>379</v>
      </c>
      <c r="E89" s="14" t="s">
        <v>394</v>
      </c>
      <c r="F89" s="14" t="s">
        <v>380</v>
      </c>
      <c r="G89" s="14" t="s">
        <v>383</v>
      </c>
      <c r="H89" s="14" t="s">
        <v>395</v>
      </c>
      <c r="I89" s="100"/>
      <c r="J89" s="14" t="s">
        <v>390</v>
      </c>
      <c r="K89" s="14" t="s">
        <v>386</v>
      </c>
      <c r="L89" s="12" t="s">
        <v>397</v>
      </c>
      <c r="M89" s="12" t="s">
        <v>398</v>
      </c>
      <c r="O89" s="12" t="str">
        <f t="shared" si="6"/>
        <v>第1第1火曜日</v>
      </c>
      <c r="P89" s="12" t="str">
        <f t="shared" si="7"/>
        <v>第2第2火曜日</v>
      </c>
      <c r="Q89" s="12" t="str">
        <f t="shared" si="8"/>
        <v>第3第3火曜日</v>
      </c>
      <c r="R89" s="12" t="str">
        <f t="shared" si="9"/>
        <v>第1第1金曜日</v>
      </c>
      <c r="S89" s="12" t="str">
        <f t="shared" si="10"/>
        <v>第2第2金曜日</v>
      </c>
      <c r="T89" s="12" t="str">
        <f t="shared" si="11"/>
        <v>第3第3金曜日</v>
      </c>
    </row>
    <row r="90" spans="2:20">
      <c r="B90" s="13" t="s">
        <v>97</v>
      </c>
      <c r="C90" s="14" t="s">
        <v>396</v>
      </c>
      <c r="D90" s="14" t="s">
        <v>379</v>
      </c>
      <c r="E90" s="14" t="s">
        <v>394</v>
      </c>
      <c r="F90" s="14" t="s">
        <v>380</v>
      </c>
      <c r="G90" s="14" t="s">
        <v>383</v>
      </c>
      <c r="H90" s="14" t="s">
        <v>395</v>
      </c>
      <c r="I90" s="100"/>
      <c r="J90" s="14" t="s">
        <v>390</v>
      </c>
      <c r="K90" s="14" t="s">
        <v>386</v>
      </c>
      <c r="L90" s="12" t="s">
        <v>397</v>
      </c>
      <c r="M90" s="12" t="s">
        <v>398</v>
      </c>
      <c r="O90" s="12" t="str">
        <f t="shared" si="6"/>
        <v>第1第1火曜日</v>
      </c>
      <c r="P90" s="12" t="str">
        <f t="shared" si="7"/>
        <v>第2第2火曜日</v>
      </c>
      <c r="Q90" s="12" t="str">
        <f t="shared" si="8"/>
        <v>第3第3火曜日</v>
      </c>
      <c r="R90" s="12" t="str">
        <f t="shared" si="9"/>
        <v>第1第1金曜日</v>
      </c>
      <c r="S90" s="12" t="str">
        <f t="shared" si="10"/>
        <v>第2第2金曜日</v>
      </c>
      <c r="T90" s="12" t="str">
        <f t="shared" si="11"/>
        <v>第3第3金曜日</v>
      </c>
    </row>
    <row r="91" spans="2:20">
      <c r="B91" s="13" t="s">
        <v>98</v>
      </c>
      <c r="C91" s="14" t="s">
        <v>396</v>
      </c>
      <c r="D91" s="14" t="s">
        <v>379</v>
      </c>
      <c r="E91" s="14" t="s">
        <v>394</v>
      </c>
      <c r="F91" s="14" t="s">
        <v>380</v>
      </c>
      <c r="G91" s="14" t="s">
        <v>383</v>
      </c>
      <c r="H91" s="14" t="s">
        <v>395</v>
      </c>
      <c r="I91" s="100"/>
      <c r="J91" s="14" t="s">
        <v>390</v>
      </c>
      <c r="K91" s="14" t="s">
        <v>386</v>
      </c>
      <c r="L91" s="12" t="s">
        <v>397</v>
      </c>
      <c r="M91" s="12" t="s">
        <v>398</v>
      </c>
      <c r="O91" s="12" t="str">
        <f t="shared" si="6"/>
        <v>第1第1火曜日</v>
      </c>
      <c r="P91" s="12" t="str">
        <f t="shared" si="7"/>
        <v>第2第2火曜日</v>
      </c>
      <c r="Q91" s="12" t="str">
        <f t="shared" si="8"/>
        <v>第3第3火曜日</v>
      </c>
      <c r="R91" s="12" t="str">
        <f t="shared" si="9"/>
        <v>第1第1金曜日</v>
      </c>
      <c r="S91" s="12" t="str">
        <f t="shared" si="10"/>
        <v>第2第2金曜日</v>
      </c>
      <c r="T91" s="12" t="str">
        <f t="shared" si="11"/>
        <v>第3第3金曜日</v>
      </c>
    </row>
    <row r="92" spans="2:20">
      <c r="B92" s="13" t="s">
        <v>99</v>
      </c>
      <c r="C92" s="14" t="s">
        <v>396</v>
      </c>
      <c r="D92" s="14" t="s">
        <v>379</v>
      </c>
      <c r="E92" s="14" t="s">
        <v>394</v>
      </c>
      <c r="F92" s="14" t="s">
        <v>380</v>
      </c>
      <c r="G92" s="14" t="s">
        <v>383</v>
      </c>
      <c r="H92" s="14" t="s">
        <v>395</v>
      </c>
      <c r="I92" s="100"/>
      <c r="J92" s="14" t="s">
        <v>390</v>
      </c>
      <c r="K92" s="14" t="s">
        <v>386</v>
      </c>
      <c r="L92" s="12" t="s">
        <v>397</v>
      </c>
      <c r="M92" s="12" t="s">
        <v>398</v>
      </c>
      <c r="O92" s="12" t="str">
        <f t="shared" si="6"/>
        <v>第1第1火曜日</v>
      </c>
      <c r="P92" s="12" t="str">
        <f t="shared" si="7"/>
        <v>第2第2火曜日</v>
      </c>
      <c r="Q92" s="12" t="str">
        <f t="shared" si="8"/>
        <v>第3第3火曜日</v>
      </c>
      <c r="R92" s="12" t="str">
        <f t="shared" si="9"/>
        <v>第1第1金曜日</v>
      </c>
      <c r="S92" s="12" t="str">
        <f t="shared" si="10"/>
        <v>第2第2金曜日</v>
      </c>
      <c r="T92" s="12" t="str">
        <f t="shared" si="11"/>
        <v>第3第3金曜日</v>
      </c>
    </row>
    <row r="93" spans="2:20">
      <c r="B93" s="13" t="s">
        <v>100</v>
      </c>
      <c r="C93" s="14" t="s">
        <v>396</v>
      </c>
      <c r="D93" s="14" t="s">
        <v>379</v>
      </c>
      <c r="E93" s="14" t="s">
        <v>394</v>
      </c>
      <c r="F93" s="14" t="s">
        <v>380</v>
      </c>
      <c r="G93" s="14" t="s">
        <v>383</v>
      </c>
      <c r="H93" s="14" t="s">
        <v>395</v>
      </c>
      <c r="I93" s="100"/>
      <c r="J93" s="14" t="s">
        <v>390</v>
      </c>
      <c r="K93" s="14" t="s">
        <v>386</v>
      </c>
      <c r="L93" s="12" t="s">
        <v>397</v>
      </c>
      <c r="M93" s="12" t="s">
        <v>398</v>
      </c>
      <c r="O93" s="12" t="str">
        <f t="shared" si="6"/>
        <v>第1第1火曜日</v>
      </c>
      <c r="P93" s="12" t="str">
        <f t="shared" si="7"/>
        <v>第2第2火曜日</v>
      </c>
      <c r="Q93" s="12" t="str">
        <f t="shared" si="8"/>
        <v>第3第3火曜日</v>
      </c>
      <c r="R93" s="12" t="str">
        <f t="shared" si="9"/>
        <v>第1第1金曜日</v>
      </c>
      <c r="S93" s="12" t="str">
        <f t="shared" si="10"/>
        <v>第2第2金曜日</v>
      </c>
      <c r="T93" s="12" t="str">
        <f t="shared" si="11"/>
        <v>第3第3金曜日</v>
      </c>
    </row>
    <row r="94" spans="2:20">
      <c r="B94" s="13" t="s">
        <v>101</v>
      </c>
      <c r="C94" s="14" t="s">
        <v>396</v>
      </c>
      <c r="D94" s="14" t="s">
        <v>379</v>
      </c>
      <c r="E94" s="14" t="s">
        <v>394</v>
      </c>
      <c r="F94" s="14" t="s">
        <v>380</v>
      </c>
      <c r="G94" s="14" t="s">
        <v>383</v>
      </c>
      <c r="H94" s="14" t="s">
        <v>395</v>
      </c>
      <c r="I94" s="100"/>
      <c r="J94" s="14" t="s">
        <v>390</v>
      </c>
      <c r="K94" s="14" t="s">
        <v>386</v>
      </c>
      <c r="L94" s="12" t="s">
        <v>397</v>
      </c>
      <c r="M94" s="12" t="s">
        <v>398</v>
      </c>
      <c r="O94" s="12" t="str">
        <f t="shared" si="6"/>
        <v>第1第1火曜日</v>
      </c>
      <c r="P94" s="12" t="str">
        <f t="shared" si="7"/>
        <v>第2第2火曜日</v>
      </c>
      <c r="Q94" s="12" t="str">
        <f t="shared" si="8"/>
        <v>第3第3火曜日</v>
      </c>
      <c r="R94" s="12" t="str">
        <f t="shared" si="9"/>
        <v>第1第1金曜日</v>
      </c>
      <c r="S94" s="12" t="str">
        <f t="shared" si="10"/>
        <v>第2第2金曜日</v>
      </c>
      <c r="T94" s="12" t="str">
        <f t="shared" si="11"/>
        <v>第3第3金曜日</v>
      </c>
    </row>
    <row r="95" spans="2:20">
      <c r="B95" s="13" t="s">
        <v>102</v>
      </c>
      <c r="C95" s="14" t="s">
        <v>396</v>
      </c>
      <c r="D95" s="14" t="s">
        <v>379</v>
      </c>
      <c r="E95" s="14" t="s">
        <v>394</v>
      </c>
      <c r="F95" s="14" t="s">
        <v>380</v>
      </c>
      <c r="G95" s="14" t="s">
        <v>383</v>
      </c>
      <c r="H95" s="14" t="s">
        <v>395</v>
      </c>
      <c r="I95" s="100"/>
      <c r="J95" s="14" t="s">
        <v>390</v>
      </c>
      <c r="K95" s="14" t="s">
        <v>386</v>
      </c>
      <c r="L95" s="12" t="s">
        <v>397</v>
      </c>
      <c r="M95" s="12" t="s">
        <v>398</v>
      </c>
      <c r="O95" s="12" t="str">
        <f t="shared" si="6"/>
        <v>第1第1火曜日</v>
      </c>
      <c r="P95" s="12" t="str">
        <f t="shared" si="7"/>
        <v>第2第2火曜日</v>
      </c>
      <c r="Q95" s="12" t="str">
        <f t="shared" si="8"/>
        <v>第3第3火曜日</v>
      </c>
      <c r="R95" s="12" t="str">
        <f t="shared" si="9"/>
        <v>第1第1金曜日</v>
      </c>
      <c r="S95" s="12" t="str">
        <f t="shared" si="10"/>
        <v>第2第2金曜日</v>
      </c>
      <c r="T95" s="12" t="str">
        <f t="shared" si="11"/>
        <v>第3第3金曜日</v>
      </c>
    </row>
    <row r="96" spans="2:20">
      <c r="B96" s="13" t="s">
        <v>103</v>
      </c>
      <c r="C96" s="14" t="s">
        <v>396</v>
      </c>
      <c r="D96" s="14" t="s">
        <v>379</v>
      </c>
      <c r="E96" s="14" t="s">
        <v>394</v>
      </c>
      <c r="F96" s="14" t="s">
        <v>380</v>
      </c>
      <c r="G96" s="14" t="s">
        <v>383</v>
      </c>
      <c r="H96" s="14" t="s">
        <v>395</v>
      </c>
      <c r="I96" s="100"/>
      <c r="J96" s="14" t="s">
        <v>390</v>
      </c>
      <c r="K96" s="14" t="s">
        <v>386</v>
      </c>
      <c r="L96" s="12" t="s">
        <v>397</v>
      </c>
      <c r="M96" s="12" t="s">
        <v>398</v>
      </c>
      <c r="O96" s="12" t="str">
        <f t="shared" si="6"/>
        <v>第1第1火曜日</v>
      </c>
      <c r="P96" s="12" t="str">
        <f t="shared" si="7"/>
        <v>第2第2火曜日</v>
      </c>
      <c r="Q96" s="12" t="str">
        <f t="shared" si="8"/>
        <v>第3第3火曜日</v>
      </c>
      <c r="R96" s="12" t="str">
        <f t="shared" si="9"/>
        <v>第1第1金曜日</v>
      </c>
      <c r="S96" s="12" t="str">
        <f t="shared" si="10"/>
        <v>第2第2金曜日</v>
      </c>
      <c r="T96" s="12" t="str">
        <f t="shared" si="11"/>
        <v>第3第3金曜日</v>
      </c>
    </row>
    <row r="97" spans="2:20">
      <c r="B97" s="13" t="s">
        <v>104</v>
      </c>
      <c r="C97" s="14" t="s">
        <v>396</v>
      </c>
      <c r="D97" s="14" t="s">
        <v>379</v>
      </c>
      <c r="E97" s="14" t="s">
        <v>394</v>
      </c>
      <c r="F97" s="14" t="s">
        <v>380</v>
      </c>
      <c r="G97" s="14" t="s">
        <v>383</v>
      </c>
      <c r="H97" s="14" t="s">
        <v>395</v>
      </c>
      <c r="I97" s="100"/>
      <c r="J97" s="14" t="s">
        <v>391</v>
      </c>
      <c r="K97" s="14" t="s">
        <v>386</v>
      </c>
      <c r="L97" s="12" t="s">
        <v>387</v>
      </c>
      <c r="M97" s="12" t="s">
        <v>390</v>
      </c>
      <c r="O97" s="12" t="str">
        <f t="shared" si="6"/>
        <v>第1第1火曜日</v>
      </c>
      <c r="P97" s="12" t="str">
        <f t="shared" si="7"/>
        <v>第2第2火曜日</v>
      </c>
      <c r="Q97" s="12" t="str">
        <f t="shared" si="8"/>
        <v>第3第3火曜日</v>
      </c>
      <c r="R97" s="12" t="str">
        <f t="shared" si="9"/>
        <v>第1第1金曜日</v>
      </c>
      <c r="S97" s="12" t="str">
        <f t="shared" si="10"/>
        <v>第2第2金曜日</v>
      </c>
      <c r="T97" s="12" t="str">
        <f t="shared" si="11"/>
        <v>第3第3金曜日</v>
      </c>
    </row>
    <row r="98" spans="2:20">
      <c r="B98" s="13" t="s">
        <v>105</v>
      </c>
      <c r="C98" s="14" t="s">
        <v>396</v>
      </c>
      <c r="D98" s="14" t="s">
        <v>379</v>
      </c>
      <c r="E98" s="14" t="s">
        <v>394</v>
      </c>
      <c r="F98" s="14" t="s">
        <v>380</v>
      </c>
      <c r="G98" s="14" t="s">
        <v>383</v>
      </c>
      <c r="H98" s="14" t="s">
        <v>395</v>
      </c>
      <c r="I98" s="100"/>
      <c r="J98" s="14" t="s">
        <v>386</v>
      </c>
      <c r="K98" s="14" t="s">
        <v>387</v>
      </c>
      <c r="L98" s="12" t="s">
        <v>388</v>
      </c>
      <c r="M98" s="12" t="s">
        <v>391</v>
      </c>
      <c r="O98" s="12" t="str">
        <f t="shared" si="6"/>
        <v>第1第1火曜日</v>
      </c>
      <c r="P98" s="12" t="str">
        <f t="shared" si="7"/>
        <v>第2第2火曜日</v>
      </c>
      <c r="Q98" s="12" t="str">
        <f t="shared" si="8"/>
        <v>第3第3火曜日</v>
      </c>
      <c r="R98" s="12" t="str">
        <f t="shared" si="9"/>
        <v>第1第1金曜日</v>
      </c>
      <c r="S98" s="12" t="str">
        <f t="shared" si="10"/>
        <v>第2第2金曜日</v>
      </c>
      <c r="T98" s="12" t="str">
        <f t="shared" si="11"/>
        <v>第3第3金曜日</v>
      </c>
    </row>
    <row r="99" spans="2:20">
      <c r="B99" s="13" t="s">
        <v>106</v>
      </c>
      <c r="C99" s="14" t="s">
        <v>396</v>
      </c>
      <c r="D99" s="14" t="s">
        <v>379</v>
      </c>
      <c r="E99" s="14" t="s">
        <v>394</v>
      </c>
      <c r="F99" s="14" t="s">
        <v>380</v>
      </c>
      <c r="G99" s="14" t="s">
        <v>383</v>
      </c>
      <c r="H99" s="14" t="s">
        <v>395</v>
      </c>
      <c r="I99" s="100"/>
      <c r="J99" s="14" t="s">
        <v>398</v>
      </c>
      <c r="K99" s="14" t="s">
        <v>397</v>
      </c>
      <c r="L99" s="12" t="s">
        <v>389</v>
      </c>
      <c r="M99" s="12" t="s">
        <v>392</v>
      </c>
      <c r="O99" s="12" t="str">
        <f t="shared" si="6"/>
        <v>第1第1火曜日</v>
      </c>
      <c r="P99" s="12" t="str">
        <f t="shared" si="7"/>
        <v>第2第2火曜日</v>
      </c>
      <c r="Q99" s="12" t="str">
        <f t="shared" si="8"/>
        <v>第3第3火曜日</v>
      </c>
      <c r="R99" s="12" t="str">
        <f t="shared" si="9"/>
        <v>第1第1金曜日</v>
      </c>
      <c r="S99" s="12" t="str">
        <f t="shared" si="10"/>
        <v>第2第2金曜日</v>
      </c>
      <c r="T99" s="12" t="str">
        <f t="shared" si="11"/>
        <v>第3第3金曜日</v>
      </c>
    </row>
    <row r="100" spans="2:20">
      <c r="B100" s="13" t="s">
        <v>107</v>
      </c>
      <c r="C100" s="14" t="s">
        <v>388</v>
      </c>
      <c r="D100" s="14" t="s">
        <v>397</v>
      </c>
      <c r="E100" s="14" t="s">
        <v>391</v>
      </c>
      <c r="F100" s="14" t="s">
        <v>389</v>
      </c>
      <c r="G100" s="14" t="s">
        <v>387</v>
      </c>
      <c r="H100" s="14" t="s">
        <v>392</v>
      </c>
      <c r="I100" s="100"/>
      <c r="J100" s="14" t="s">
        <v>383</v>
      </c>
      <c r="K100" s="14" t="s">
        <v>381</v>
      </c>
      <c r="L100" s="12" t="s">
        <v>396</v>
      </c>
      <c r="M100" s="12" t="s">
        <v>394</v>
      </c>
      <c r="O100" s="12" t="str">
        <f t="shared" si="6"/>
        <v>第1第1月曜日</v>
      </c>
      <c r="P100" s="12" t="str">
        <f t="shared" si="7"/>
        <v>第2第2月曜日</v>
      </c>
      <c r="Q100" s="12" t="str">
        <f t="shared" si="8"/>
        <v>第3第3月曜日</v>
      </c>
      <c r="R100" s="12" t="str">
        <f t="shared" si="9"/>
        <v>第1第1木曜日</v>
      </c>
      <c r="S100" s="12" t="str">
        <f t="shared" si="10"/>
        <v>第2第2木曜日</v>
      </c>
      <c r="T100" s="12" t="str">
        <f t="shared" si="11"/>
        <v>第3第3木曜日</v>
      </c>
    </row>
    <row r="101" spans="2:20">
      <c r="B101" s="13" t="s">
        <v>108</v>
      </c>
      <c r="C101" s="14" t="s">
        <v>396</v>
      </c>
      <c r="D101" s="14" t="s">
        <v>379</v>
      </c>
      <c r="E101" s="14" t="s">
        <v>394</v>
      </c>
      <c r="F101" s="14" t="s">
        <v>380</v>
      </c>
      <c r="G101" s="14" t="s">
        <v>383</v>
      </c>
      <c r="H101" s="14" t="s">
        <v>395</v>
      </c>
      <c r="I101" s="100"/>
      <c r="J101" s="14" t="s">
        <v>398</v>
      </c>
      <c r="K101" s="14" t="s">
        <v>397</v>
      </c>
      <c r="L101" s="12" t="s">
        <v>389</v>
      </c>
      <c r="M101" s="12" t="s">
        <v>392</v>
      </c>
      <c r="O101" s="12" t="str">
        <f t="shared" si="6"/>
        <v>第1第1火曜日</v>
      </c>
      <c r="P101" s="12" t="str">
        <f t="shared" si="7"/>
        <v>第2第2火曜日</v>
      </c>
      <c r="Q101" s="12" t="str">
        <f t="shared" si="8"/>
        <v>第3第3火曜日</v>
      </c>
      <c r="R101" s="12" t="str">
        <f t="shared" si="9"/>
        <v>第1第1金曜日</v>
      </c>
      <c r="S101" s="12" t="str">
        <f t="shared" si="10"/>
        <v>第2第2金曜日</v>
      </c>
      <c r="T101" s="12" t="str">
        <f t="shared" si="11"/>
        <v>第3第3金曜日</v>
      </c>
    </row>
    <row r="102" spans="2:20">
      <c r="B102" s="13" t="s">
        <v>109</v>
      </c>
      <c r="C102" s="14" t="s">
        <v>388</v>
      </c>
      <c r="D102" s="14" t="s">
        <v>397</v>
      </c>
      <c r="E102" s="14" t="s">
        <v>391</v>
      </c>
      <c r="F102" s="14" t="s">
        <v>389</v>
      </c>
      <c r="G102" s="14" t="s">
        <v>387</v>
      </c>
      <c r="H102" s="14" t="s">
        <v>392</v>
      </c>
      <c r="I102" s="100"/>
      <c r="J102" s="14" t="s">
        <v>384</v>
      </c>
      <c r="K102" s="14" t="s">
        <v>395</v>
      </c>
      <c r="L102" s="12" t="s">
        <v>396</v>
      </c>
      <c r="M102" s="12" t="s">
        <v>394</v>
      </c>
      <c r="O102" s="12" t="str">
        <f t="shared" si="6"/>
        <v>第1第1月曜日</v>
      </c>
      <c r="P102" s="12" t="str">
        <f t="shared" si="7"/>
        <v>第2第2月曜日</v>
      </c>
      <c r="Q102" s="12" t="str">
        <f t="shared" si="8"/>
        <v>第3第3月曜日</v>
      </c>
      <c r="R102" s="12" t="str">
        <f t="shared" si="9"/>
        <v>第1第1木曜日</v>
      </c>
      <c r="S102" s="12" t="str">
        <f t="shared" si="10"/>
        <v>第2第2木曜日</v>
      </c>
      <c r="T102" s="12" t="str">
        <f t="shared" si="11"/>
        <v>第3第3木曜日</v>
      </c>
    </row>
    <row r="103" spans="2:20">
      <c r="B103" s="13" t="s">
        <v>110</v>
      </c>
      <c r="C103" s="14" t="s">
        <v>388</v>
      </c>
      <c r="D103" s="14" t="s">
        <v>397</v>
      </c>
      <c r="E103" s="14" t="s">
        <v>391</v>
      </c>
      <c r="F103" s="14" t="s">
        <v>389</v>
      </c>
      <c r="G103" s="14" t="s">
        <v>387</v>
      </c>
      <c r="H103" s="14" t="s">
        <v>392</v>
      </c>
      <c r="I103" s="100"/>
      <c r="J103" s="14" t="s">
        <v>379</v>
      </c>
      <c r="K103" s="14" t="s">
        <v>381</v>
      </c>
      <c r="L103" s="12" t="s">
        <v>383</v>
      </c>
      <c r="M103" s="12" t="s">
        <v>393</v>
      </c>
      <c r="O103" s="12" t="str">
        <f t="shared" si="6"/>
        <v>第1第1月曜日</v>
      </c>
      <c r="P103" s="12" t="str">
        <f t="shared" si="7"/>
        <v>第2第2月曜日</v>
      </c>
      <c r="Q103" s="12" t="str">
        <f t="shared" si="8"/>
        <v>第3第3月曜日</v>
      </c>
      <c r="R103" s="12" t="str">
        <f t="shared" si="9"/>
        <v>第1第1木曜日</v>
      </c>
      <c r="S103" s="12" t="str">
        <f t="shared" si="10"/>
        <v>第2第2木曜日</v>
      </c>
      <c r="T103" s="12" t="str">
        <f t="shared" si="11"/>
        <v>第3第3木曜日</v>
      </c>
    </row>
    <row r="104" spans="2:20">
      <c r="B104" s="13" t="s">
        <v>111</v>
      </c>
      <c r="C104" s="14" t="s">
        <v>388</v>
      </c>
      <c r="D104" s="14" t="s">
        <v>397</v>
      </c>
      <c r="E104" s="14" t="s">
        <v>391</v>
      </c>
      <c r="F104" s="14" t="s">
        <v>389</v>
      </c>
      <c r="G104" s="14" t="s">
        <v>387</v>
      </c>
      <c r="H104" s="14" t="s">
        <v>392</v>
      </c>
      <c r="I104" s="100"/>
      <c r="J104" s="14" t="s">
        <v>394</v>
      </c>
      <c r="K104" s="14" t="s">
        <v>381</v>
      </c>
      <c r="L104" s="12" t="s">
        <v>383</v>
      </c>
      <c r="M104" s="12" t="s">
        <v>393</v>
      </c>
      <c r="O104" s="12" t="str">
        <f t="shared" si="6"/>
        <v>第1第1月曜日</v>
      </c>
      <c r="P104" s="12" t="str">
        <f t="shared" si="7"/>
        <v>第2第2月曜日</v>
      </c>
      <c r="Q104" s="12" t="str">
        <f t="shared" si="8"/>
        <v>第3第3月曜日</v>
      </c>
      <c r="R104" s="12" t="str">
        <f t="shared" si="9"/>
        <v>第1第1木曜日</v>
      </c>
      <c r="S104" s="12" t="str">
        <f t="shared" si="10"/>
        <v>第2第2木曜日</v>
      </c>
      <c r="T104" s="12" t="str">
        <f t="shared" si="11"/>
        <v>第3第3木曜日</v>
      </c>
    </row>
    <row r="105" spans="2:20">
      <c r="B105" s="13" t="s">
        <v>112</v>
      </c>
      <c r="C105" s="14" t="s">
        <v>388</v>
      </c>
      <c r="D105" s="14" t="s">
        <v>397</v>
      </c>
      <c r="E105" s="14" t="s">
        <v>391</v>
      </c>
      <c r="F105" s="14" t="s">
        <v>389</v>
      </c>
      <c r="G105" s="14" t="s">
        <v>387</v>
      </c>
      <c r="H105" s="14" t="s">
        <v>392</v>
      </c>
      <c r="I105" s="100"/>
      <c r="J105" s="14" t="s">
        <v>396</v>
      </c>
      <c r="K105" s="14" t="s">
        <v>382</v>
      </c>
      <c r="L105" s="12" t="s">
        <v>379</v>
      </c>
      <c r="M105" s="12" t="s">
        <v>384</v>
      </c>
      <c r="O105" s="12" t="str">
        <f t="shared" si="6"/>
        <v>第1第1月曜日</v>
      </c>
      <c r="P105" s="12" t="str">
        <f t="shared" si="7"/>
        <v>第2第2月曜日</v>
      </c>
      <c r="Q105" s="12" t="str">
        <f t="shared" si="8"/>
        <v>第3第3月曜日</v>
      </c>
      <c r="R105" s="12" t="str">
        <f t="shared" si="9"/>
        <v>第1第1木曜日</v>
      </c>
      <c r="S105" s="12" t="str">
        <f t="shared" si="10"/>
        <v>第2第2木曜日</v>
      </c>
      <c r="T105" s="12" t="str">
        <f t="shared" si="11"/>
        <v>第3第3木曜日</v>
      </c>
    </row>
    <row r="106" spans="2:20">
      <c r="B106" s="13" t="s">
        <v>113</v>
      </c>
      <c r="C106" s="14" t="s">
        <v>396</v>
      </c>
      <c r="D106" s="14" t="s">
        <v>379</v>
      </c>
      <c r="E106" s="14" t="s">
        <v>394</v>
      </c>
      <c r="F106" s="14" t="s">
        <v>380</v>
      </c>
      <c r="G106" s="14" t="s">
        <v>383</v>
      </c>
      <c r="H106" s="14" t="s">
        <v>395</v>
      </c>
      <c r="I106" s="100"/>
      <c r="J106" s="14" t="s">
        <v>390</v>
      </c>
      <c r="K106" s="14" t="s">
        <v>386</v>
      </c>
      <c r="L106" s="12" t="s">
        <v>397</v>
      </c>
      <c r="M106" s="12" t="s">
        <v>398</v>
      </c>
      <c r="O106" s="12" t="str">
        <f t="shared" si="6"/>
        <v>第1第1火曜日</v>
      </c>
      <c r="P106" s="12" t="str">
        <f t="shared" si="7"/>
        <v>第2第2火曜日</v>
      </c>
      <c r="Q106" s="12" t="str">
        <f t="shared" si="8"/>
        <v>第3第3火曜日</v>
      </c>
      <c r="R106" s="12" t="str">
        <f t="shared" si="9"/>
        <v>第1第1金曜日</v>
      </c>
      <c r="S106" s="12" t="str">
        <f t="shared" si="10"/>
        <v>第2第2金曜日</v>
      </c>
      <c r="T106" s="12" t="str">
        <f t="shared" si="11"/>
        <v>第3第3金曜日</v>
      </c>
    </row>
    <row r="107" spans="2:20">
      <c r="B107" s="13" t="s">
        <v>114</v>
      </c>
      <c r="C107" s="14" t="s">
        <v>396</v>
      </c>
      <c r="D107" s="14" t="s">
        <v>379</v>
      </c>
      <c r="E107" s="14" t="s">
        <v>394</v>
      </c>
      <c r="F107" s="14" t="s">
        <v>380</v>
      </c>
      <c r="G107" s="14" t="s">
        <v>383</v>
      </c>
      <c r="H107" s="14" t="s">
        <v>395</v>
      </c>
      <c r="I107" s="100"/>
      <c r="J107" s="14" t="s">
        <v>390</v>
      </c>
      <c r="K107" s="14" t="s">
        <v>386</v>
      </c>
      <c r="L107" s="12" t="s">
        <v>397</v>
      </c>
      <c r="M107" s="12" t="s">
        <v>398</v>
      </c>
      <c r="O107" s="12" t="str">
        <f t="shared" si="6"/>
        <v>第1第1火曜日</v>
      </c>
      <c r="P107" s="12" t="str">
        <f t="shared" si="7"/>
        <v>第2第2火曜日</v>
      </c>
      <c r="Q107" s="12" t="str">
        <f t="shared" si="8"/>
        <v>第3第3火曜日</v>
      </c>
      <c r="R107" s="12" t="str">
        <f t="shared" si="9"/>
        <v>第1第1金曜日</v>
      </c>
      <c r="S107" s="12" t="str">
        <f t="shared" si="10"/>
        <v>第2第2金曜日</v>
      </c>
      <c r="T107" s="12" t="str">
        <f t="shared" si="11"/>
        <v>第3第3金曜日</v>
      </c>
    </row>
    <row r="108" spans="2:20">
      <c r="B108" s="13" t="s">
        <v>115</v>
      </c>
      <c r="C108" s="14" t="s">
        <v>396</v>
      </c>
      <c r="D108" s="14" t="s">
        <v>379</v>
      </c>
      <c r="E108" s="14" t="s">
        <v>394</v>
      </c>
      <c r="F108" s="14" t="s">
        <v>380</v>
      </c>
      <c r="G108" s="14" t="s">
        <v>383</v>
      </c>
      <c r="H108" s="14" t="s">
        <v>395</v>
      </c>
      <c r="I108" s="100"/>
      <c r="J108" s="14" t="s">
        <v>392</v>
      </c>
      <c r="K108" s="14" t="s">
        <v>382</v>
      </c>
      <c r="L108" s="12" t="s">
        <v>387</v>
      </c>
      <c r="M108" s="12" t="s">
        <v>390</v>
      </c>
      <c r="O108" s="12" t="str">
        <f t="shared" si="6"/>
        <v>第1第1火曜日</v>
      </c>
      <c r="P108" s="12" t="str">
        <f t="shared" si="7"/>
        <v>第2第2火曜日</v>
      </c>
      <c r="Q108" s="12" t="str">
        <f t="shared" si="8"/>
        <v>第3第3火曜日</v>
      </c>
      <c r="R108" s="12" t="str">
        <f t="shared" si="9"/>
        <v>第1第1金曜日</v>
      </c>
      <c r="S108" s="12" t="str">
        <f t="shared" si="10"/>
        <v>第2第2金曜日</v>
      </c>
      <c r="T108" s="12" t="str">
        <f t="shared" si="11"/>
        <v>第3第3金曜日</v>
      </c>
    </row>
    <row r="109" spans="2:20">
      <c r="B109" s="13" t="s">
        <v>116</v>
      </c>
      <c r="C109" s="14" t="s">
        <v>396</v>
      </c>
      <c r="D109" s="14" t="s">
        <v>379</v>
      </c>
      <c r="E109" s="14" t="s">
        <v>394</v>
      </c>
      <c r="F109" s="14" t="s">
        <v>380</v>
      </c>
      <c r="G109" s="14" t="s">
        <v>383</v>
      </c>
      <c r="H109" s="14" t="s">
        <v>395</v>
      </c>
      <c r="I109" s="100"/>
      <c r="J109" s="14" t="s">
        <v>387</v>
      </c>
      <c r="K109" s="14" t="s">
        <v>386</v>
      </c>
      <c r="L109" s="12" t="s">
        <v>397</v>
      </c>
      <c r="M109" s="12" t="s">
        <v>398</v>
      </c>
      <c r="O109" s="12" t="str">
        <f t="shared" si="6"/>
        <v>第1第1火曜日</v>
      </c>
      <c r="P109" s="12" t="str">
        <f t="shared" si="7"/>
        <v>第2第2火曜日</v>
      </c>
      <c r="Q109" s="12" t="str">
        <f t="shared" si="8"/>
        <v>第3第3火曜日</v>
      </c>
      <c r="R109" s="12" t="str">
        <f t="shared" si="9"/>
        <v>第1第1金曜日</v>
      </c>
      <c r="S109" s="12" t="str">
        <f t="shared" si="10"/>
        <v>第2第2金曜日</v>
      </c>
      <c r="T109" s="12" t="str">
        <f t="shared" si="11"/>
        <v>第3第3金曜日</v>
      </c>
    </row>
    <row r="110" spans="2:20">
      <c r="B110" s="13" t="s">
        <v>117</v>
      </c>
      <c r="C110" s="14" t="s">
        <v>396</v>
      </c>
      <c r="D110" s="14" t="s">
        <v>379</v>
      </c>
      <c r="E110" s="14" t="s">
        <v>394</v>
      </c>
      <c r="F110" s="14" t="s">
        <v>380</v>
      </c>
      <c r="G110" s="14" t="s">
        <v>383</v>
      </c>
      <c r="H110" s="14" t="s">
        <v>395</v>
      </c>
      <c r="I110" s="100"/>
      <c r="J110" s="14" t="s">
        <v>387</v>
      </c>
      <c r="K110" s="14" t="s">
        <v>386</v>
      </c>
      <c r="L110" s="12" t="s">
        <v>397</v>
      </c>
      <c r="M110" s="12" t="s">
        <v>398</v>
      </c>
      <c r="O110" s="12" t="str">
        <f t="shared" si="6"/>
        <v>第1第1火曜日</v>
      </c>
      <c r="P110" s="12" t="str">
        <f t="shared" si="7"/>
        <v>第2第2火曜日</v>
      </c>
      <c r="Q110" s="12" t="str">
        <f t="shared" si="8"/>
        <v>第3第3火曜日</v>
      </c>
      <c r="R110" s="12" t="str">
        <f t="shared" si="9"/>
        <v>第1第1金曜日</v>
      </c>
      <c r="S110" s="12" t="str">
        <f t="shared" si="10"/>
        <v>第2第2金曜日</v>
      </c>
      <c r="T110" s="12" t="str">
        <f t="shared" si="11"/>
        <v>第3第3金曜日</v>
      </c>
    </row>
    <row r="111" spans="2:20">
      <c r="B111" s="13" t="s">
        <v>118</v>
      </c>
      <c r="C111" s="14" t="s">
        <v>396</v>
      </c>
      <c r="D111" s="14" t="s">
        <v>379</v>
      </c>
      <c r="E111" s="14" t="s">
        <v>394</v>
      </c>
      <c r="F111" s="14" t="s">
        <v>380</v>
      </c>
      <c r="G111" s="14" t="s">
        <v>383</v>
      </c>
      <c r="H111" s="14" t="s">
        <v>395</v>
      </c>
      <c r="I111" s="100"/>
      <c r="J111" s="14" t="s">
        <v>387</v>
      </c>
      <c r="K111" s="14" t="s">
        <v>386</v>
      </c>
      <c r="L111" s="12" t="s">
        <v>397</v>
      </c>
      <c r="M111" s="12" t="s">
        <v>398</v>
      </c>
      <c r="O111" s="12" t="str">
        <f t="shared" si="6"/>
        <v>第1第1火曜日</v>
      </c>
      <c r="P111" s="12" t="str">
        <f t="shared" si="7"/>
        <v>第2第2火曜日</v>
      </c>
      <c r="Q111" s="12" t="str">
        <f t="shared" si="8"/>
        <v>第3第3火曜日</v>
      </c>
      <c r="R111" s="12" t="str">
        <f t="shared" si="9"/>
        <v>第1第1金曜日</v>
      </c>
      <c r="S111" s="12" t="str">
        <f t="shared" si="10"/>
        <v>第2第2金曜日</v>
      </c>
      <c r="T111" s="12" t="str">
        <f t="shared" si="11"/>
        <v>第3第3金曜日</v>
      </c>
    </row>
    <row r="112" spans="2:20">
      <c r="B112" s="13" t="s">
        <v>119</v>
      </c>
      <c r="C112" s="14" t="s">
        <v>396</v>
      </c>
      <c r="D112" s="14" t="s">
        <v>379</v>
      </c>
      <c r="E112" s="14" t="s">
        <v>394</v>
      </c>
      <c r="F112" s="14" t="s">
        <v>380</v>
      </c>
      <c r="G112" s="14" t="s">
        <v>383</v>
      </c>
      <c r="H112" s="14" t="s">
        <v>395</v>
      </c>
      <c r="I112" s="100"/>
      <c r="J112" s="14" t="s">
        <v>387</v>
      </c>
      <c r="K112" s="14" t="s">
        <v>386</v>
      </c>
      <c r="L112" s="12" t="s">
        <v>397</v>
      </c>
      <c r="M112" s="12" t="s">
        <v>398</v>
      </c>
      <c r="O112" s="12" t="str">
        <f t="shared" si="6"/>
        <v>第1第1火曜日</v>
      </c>
      <c r="P112" s="12" t="str">
        <f t="shared" si="7"/>
        <v>第2第2火曜日</v>
      </c>
      <c r="Q112" s="12" t="str">
        <f t="shared" si="8"/>
        <v>第3第3火曜日</v>
      </c>
      <c r="R112" s="12" t="str">
        <f t="shared" si="9"/>
        <v>第1第1金曜日</v>
      </c>
      <c r="S112" s="12" t="str">
        <f t="shared" si="10"/>
        <v>第2第2金曜日</v>
      </c>
      <c r="T112" s="12" t="str">
        <f t="shared" si="11"/>
        <v>第3第3金曜日</v>
      </c>
    </row>
    <row r="113" spans="2:20">
      <c r="B113" s="13" t="s">
        <v>120</v>
      </c>
      <c r="C113" s="14" t="s">
        <v>396</v>
      </c>
      <c r="D113" s="14" t="s">
        <v>379</v>
      </c>
      <c r="E113" s="14" t="s">
        <v>394</v>
      </c>
      <c r="F113" s="14" t="s">
        <v>380</v>
      </c>
      <c r="G113" s="14" t="s">
        <v>383</v>
      </c>
      <c r="H113" s="14" t="s">
        <v>395</v>
      </c>
      <c r="I113" s="100"/>
      <c r="J113" s="14" t="s">
        <v>387</v>
      </c>
      <c r="K113" s="14" t="s">
        <v>386</v>
      </c>
      <c r="L113" s="12" t="s">
        <v>397</v>
      </c>
      <c r="M113" s="12" t="s">
        <v>398</v>
      </c>
      <c r="O113" s="12" t="str">
        <f t="shared" si="6"/>
        <v>第1第1火曜日</v>
      </c>
      <c r="P113" s="12" t="str">
        <f t="shared" si="7"/>
        <v>第2第2火曜日</v>
      </c>
      <c r="Q113" s="12" t="str">
        <f t="shared" si="8"/>
        <v>第3第3火曜日</v>
      </c>
      <c r="R113" s="12" t="str">
        <f t="shared" si="9"/>
        <v>第1第1金曜日</v>
      </c>
      <c r="S113" s="12" t="str">
        <f t="shared" si="10"/>
        <v>第2第2金曜日</v>
      </c>
      <c r="T113" s="12" t="str">
        <f t="shared" si="11"/>
        <v>第3第3金曜日</v>
      </c>
    </row>
    <row r="114" spans="2:20">
      <c r="B114" s="13" t="s">
        <v>121</v>
      </c>
      <c r="C114" s="14" t="s">
        <v>396</v>
      </c>
      <c r="D114" s="14" t="s">
        <v>379</v>
      </c>
      <c r="E114" s="14" t="s">
        <v>394</v>
      </c>
      <c r="F114" s="14" t="s">
        <v>380</v>
      </c>
      <c r="G114" s="14" t="s">
        <v>383</v>
      </c>
      <c r="H114" s="14" t="s">
        <v>395</v>
      </c>
      <c r="I114" s="100"/>
      <c r="J114" s="14" t="s">
        <v>382</v>
      </c>
      <c r="K114" s="14" t="s">
        <v>398</v>
      </c>
      <c r="L114" s="12" t="s">
        <v>389</v>
      </c>
      <c r="M114" s="12" t="s">
        <v>392</v>
      </c>
      <c r="O114" s="12" t="str">
        <f t="shared" si="6"/>
        <v>第1第1火曜日</v>
      </c>
      <c r="P114" s="12" t="str">
        <f t="shared" si="7"/>
        <v>第2第2火曜日</v>
      </c>
      <c r="Q114" s="12" t="str">
        <f t="shared" si="8"/>
        <v>第3第3火曜日</v>
      </c>
      <c r="R114" s="12" t="str">
        <f t="shared" si="9"/>
        <v>第1第1金曜日</v>
      </c>
      <c r="S114" s="12" t="str">
        <f t="shared" si="10"/>
        <v>第2第2金曜日</v>
      </c>
      <c r="T114" s="12" t="str">
        <f t="shared" si="11"/>
        <v>第3第3金曜日</v>
      </c>
    </row>
    <row r="115" spans="2:20">
      <c r="B115" s="13" t="s">
        <v>122</v>
      </c>
      <c r="C115" s="14" t="s">
        <v>396</v>
      </c>
      <c r="D115" s="14" t="s">
        <v>379</v>
      </c>
      <c r="E115" s="14" t="s">
        <v>394</v>
      </c>
      <c r="F115" s="14" t="s">
        <v>380</v>
      </c>
      <c r="G115" s="14" t="s">
        <v>383</v>
      </c>
      <c r="H115" s="14" t="s">
        <v>395</v>
      </c>
      <c r="I115" s="100"/>
      <c r="J115" s="14" t="s">
        <v>382</v>
      </c>
      <c r="K115" s="14" t="s">
        <v>398</v>
      </c>
      <c r="L115" s="12" t="s">
        <v>389</v>
      </c>
      <c r="M115" s="12" t="s">
        <v>392</v>
      </c>
      <c r="O115" s="12" t="str">
        <f t="shared" si="6"/>
        <v>第1第1火曜日</v>
      </c>
      <c r="P115" s="12" t="str">
        <f t="shared" si="7"/>
        <v>第2第2火曜日</v>
      </c>
      <c r="Q115" s="12" t="str">
        <f t="shared" si="8"/>
        <v>第3第3火曜日</v>
      </c>
      <c r="R115" s="12" t="str">
        <f t="shared" si="9"/>
        <v>第1第1金曜日</v>
      </c>
      <c r="S115" s="12" t="str">
        <f t="shared" si="10"/>
        <v>第2第2金曜日</v>
      </c>
      <c r="T115" s="12" t="str">
        <f t="shared" si="11"/>
        <v>第3第3金曜日</v>
      </c>
    </row>
    <row r="116" spans="2:20">
      <c r="B116" s="13" t="s">
        <v>123</v>
      </c>
      <c r="C116" s="14" t="s">
        <v>396</v>
      </c>
      <c r="D116" s="14" t="s">
        <v>379</v>
      </c>
      <c r="E116" s="14" t="s">
        <v>394</v>
      </c>
      <c r="F116" s="14" t="s">
        <v>380</v>
      </c>
      <c r="G116" s="14" t="s">
        <v>383</v>
      </c>
      <c r="H116" s="14" t="s">
        <v>395</v>
      </c>
      <c r="I116" s="100"/>
      <c r="J116" s="14" t="s">
        <v>382</v>
      </c>
      <c r="K116" s="14" t="s">
        <v>398</v>
      </c>
      <c r="L116" s="12" t="s">
        <v>389</v>
      </c>
      <c r="M116" s="12" t="s">
        <v>392</v>
      </c>
      <c r="O116" s="12" t="str">
        <f t="shared" si="6"/>
        <v>第1第1火曜日</v>
      </c>
      <c r="P116" s="12" t="str">
        <f t="shared" si="7"/>
        <v>第2第2火曜日</v>
      </c>
      <c r="Q116" s="12" t="str">
        <f t="shared" si="8"/>
        <v>第3第3火曜日</v>
      </c>
      <c r="R116" s="12" t="str">
        <f t="shared" si="9"/>
        <v>第1第1金曜日</v>
      </c>
      <c r="S116" s="12" t="str">
        <f t="shared" si="10"/>
        <v>第2第2金曜日</v>
      </c>
      <c r="T116" s="12" t="str">
        <f t="shared" si="11"/>
        <v>第3第3金曜日</v>
      </c>
    </row>
    <row r="117" spans="2:20">
      <c r="B117" s="13" t="s">
        <v>124</v>
      </c>
      <c r="C117" s="14" t="s">
        <v>396</v>
      </c>
      <c r="D117" s="14" t="s">
        <v>379</v>
      </c>
      <c r="E117" s="14" t="s">
        <v>394</v>
      </c>
      <c r="F117" s="14" t="s">
        <v>380</v>
      </c>
      <c r="G117" s="14" t="s">
        <v>383</v>
      </c>
      <c r="H117" s="14" t="s">
        <v>395</v>
      </c>
      <c r="I117" s="100"/>
      <c r="J117" s="14" t="s">
        <v>390</v>
      </c>
      <c r="K117" s="14" t="s">
        <v>386</v>
      </c>
      <c r="L117" s="12" t="s">
        <v>397</v>
      </c>
      <c r="M117" s="12" t="s">
        <v>398</v>
      </c>
      <c r="O117" s="12" t="str">
        <f t="shared" si="6"/>
        <v>第1第1火曜日</v>
      </c>
      <c r="P117" s="12" t="str">
        <f t="shared" si="7"/>
        <v>第2第2火曜日</v>
      </c>
      <c r="Q117" s="12" t="str">
        <f t="shared" si="8"/>
        <v>第3第3火曜日</v>
      </c>
      <c r="R117" s="12" t="str">
        <f t="shared" si="9"/>
        <v>第1第1金曜日</v>
      </c>
      <c r="S117" s="12" t="str">
        <f t="shared" si="10"/>
        <v>第2第2金曜日</v>
      </c>
      <c r="T117" s="12" t="str">
        <f t="shared" si="11"/>
        <v>第3第3金曜日</v>
      </c>
    </row>
    <row r="118" spans="2:20">
      <c r="B118" s="13" t="s">
        <v>125</v>
      </c>
      <c r="C118" s="14" t="s">
        <v>388</v>
      </c>
      <c r="D118" s="14" t="s">
        <v>397</v>
      </c>
      <c r="E118" s="14" t="s">
        <v>391</v>
      </c>
      <c r="F118" s="14" t="s">
        <v>389</v>
      </c>
      <c r="G118" s="14" t="s">
        <v>387</v>
      </c>
      <c r="H118" s="14" t="s">
        <v>392</v>
      </c>
      <c r="I118" s="100"/>
      <c r="J118" s="14" t="s">
        <v>383</v>
      </c>
      <c r="K118" s="14" t="s">
        <v>381</v>
      </c>
      <c r="L118" s="12" t="s">
        <v>396</v>
      </c>
      <c r="M118" s="12" t="s">
        <v>394</v>
      </c>
      <c r="O118" s="12" t="str">
        <f t="shared" si="6"/>
        <v>第1第1月曜日</v>
      </c>
      <c r="P118" s="12" t="str">
        <f t="shared" si="7"/>
        <v>第2第2月曜日</v>
      </c>
      <c r="Q118" s="12" t="str">
        <f t="shared" si="8"/>
        <v>第3第3月曜日</v>
      </c>
      <c r="R118" s="12" t="str">
        <f t="shared" si="9"/>
        <v>第1第1木曜日</v>
      </c>
      <c r="S118" s="12" t="str">
        <f t="shared" si="10"/>
        <v>第2第2木曜日</v>
      </c>
      <c r="T118" s="12" t="str">
        <f t="shared" si="11"/>
        <v>第3第3木曜日</v>
      </c>
    </row>
    <row r="119" spans="2:20">
      <c r="B119" s="13" t="s">
        <v>126</v>
      </c>
      <c r="C119" s="14" t="s">
        <v>396</v>
      </c>
      <c r="D119" s="14" t="s">
        <v>379</v>
      </c>
      <c r="E119" s="14" t="s">
        <v>394</v>
      </c>
      <c r="F119" s="14" t="s">
        <v>380</v>
      </c>
      <c r="G119" s="14" t="s">
        <v>383</v>
      </c>
      <c r="H119" s="14" t="s">
        <v>395</v>
      </c>
      <c r="I119" s="100"/>
      <c r="J119" s="14" t="s">
        <v>385</v>
      </c>
      <c r="K119" s="14" t="s">
        <v>387</v>
      </c>
      <c r="L119" s="12" t="s">
        <v>388</v>
      </c>
      <c r="M119" s="12" t="s">
        <v>391</v>
      </c>
      <c r="O119" s="12" t="str">
        <f t="shared" si="6"/>
        <v>第1第1火曜日</v>
      </c>
      <c r="P119" s="12" t="str">
        <f t="shared" si="7"/>
        <v>第2第2火曜日</v>
      </c>
      <c r="Q119" s="12" t="str">
        <f t="shared" si="8"/>
        <v>第3第3火曜日</v>
      </c>
      <c r="R119" s="12" t="str">
        <f t="shared" si="9"/>
        <v>第1第1金曜日</v>
      </c>
      <c r="S119" s="12" t="str">
        <f t="shared" si="10"/>
        <v>第2第2金曜日</v>
      </c>
      <c r="T119" s="12" t="str">
        <f t="shared" si="11"/>
        <v>第3第3金曜日</v>
      </c>
    </row>
    <row r="120" spans="2:20">
      <c r="B120" s="13" t="s">
        <v>127</v>
      </c>
      <c r="C120" s="14" t="s">
        <v>396</v>
      </c>
      <c r="D120" s="14" t="s">
        <v>379</v>
      </c>
      <c r="E120" s="14" t="s">
        <v>394</v>
      </c>
      <c r="F120" s="14" t="s">
        <v>380</v>
      </c>
      <c r="G120" s="14" t="s">
        <v>383</v>
      </c>
      <c r="H120" s="14" t="s">
        <v>395</v>
      </c>
      <c r="I120" s="100"/>
      <c r="J120" s="14" t="s">
        <v>385</v>
      </c>
      <c r="K120" s="14" t="s">
        <v>387</v>
      </c>
      <c r="L120" s="12" t="s">
        <v>388</v>
      </c>
      <c r="M120" s="12" t="s">
        <v>391</v>
      </c>
      <c r="O120" s="12" t="str">
        <f t="shared" si="6"/>
        <v>第1第1火曜日</v>
      </c>
      <c r="P120" s="12" t="str">
        <f t="shared" si="7"/>
        <v>第2第2火曜日</v>
      </c>
      <c r="Q120" s="12" t="str">
        <f t="shared" si="8"/>
        <v>第3第3火曜日</v>
      </c>
      <c r="R120" s="12" t="str">
        <f t="shared" si="9"/>
        <v>第1第1金曜日</v>
      </c>
      <c r="S120" s="12" t="str">
        <f t="shared" si="10"/>
        <v>第2第2金曜日</v>
      </c>
      <c r="T120" s="12" t="str">
        <f t="shared" si="11"/>
        <v>第3第3金曜日</v>
      </c>
    </row>
    <row r="121" spans="2:20">
      <c r="B121" s="13" t="s">
        <v>128</v>
      </c>
      <c r="C121" s="14" t="s">
        <v>396</v>
      </c>
      <c r="D121" s="14" t="s">
        <v>379</v>
      </c>
      <c r="E121" s="14" t="s">
        <v>394</v>
      </c>
      <c r="F121" s="14" t="s">
        <v>380</v>
      </c>
      <c r="G121" s="14" t="s">
        <v>383</v>
      </c>
      <c r="H121" s="14" t="s">
        <v>395</v>
      </c>
      <c r="I121" s="100"/>
      <c r="J121" s="14" t="s">
        <v>385</v>
      </c>
      <c r="K121" s="14" t="s">
        <v>387</v>
      </c>
      <c r="L121" s="12" t="s">
        <v>388</v>
      </c>
      <c r="M121" s="12" t="s">
        <v>391</v>
      </c>
      <c r="O121" s="12" t="str">
        <f t="shared" si="6"/>
        <v>第1第1火曜日</v>
      </c>
      <c r="P121" s="12" t="str">
        <f t="shared" si="7"/>
        <v>第2第2火曜日</v>
      </c>
      <c r="Q121" s="12" t="str">
        <f t="shared" si="8"/>
        <v>第3第3火曜日</v>
      </c>
      <c r="R121" s="12" t="str">
        <f t="shared" si="9"/>
        <v>第1第1金曜日</v>
      </c>
      <c r="S121" s="12" t="str">
        <f t="shared" si="10"/>
        <v>第2第2金曜日</v>
      </c>
      <c r="T121" s="12" t="str">
        <f t="shared" si="11"/>
        <v>第3第3金曜日</v>
      </c>
    </row>
    <row r="122" spans="2:20">
      <c r="B122" s="13" t="s">
        <v>129</v>
      </c>
      <c r="C122" s="14" t="s">
        <v>396</v>
      </c>
      <c r="D122" s="14" t="s">
        <v>379</v>
      </c>
      <c r="E122" s="14" t="s">
        <v>394</v>
      </c>
      <c r="F122" s="14" t="s">
        <v>380</v>
      </c>
      <c r="G122" s="14" t="s">
        <v>383</v>
      </c>
      <c r="H122" s="14" t="s">
        <v>395</v>
      </c>
      <c r="I122" s="100"/>
      <c r="J122" s="14" t="s">
        <v>385</v>
      </c>
      <c r="K122" s="14" t="s">
        <v>387</v>
      </c>
      <c r="L122" s="12" t="s">
        <v>388</v>
      </c>
      <c r="M122" s="12" t="s">
        <v>391</v>
      </c>
      <c r="O122" s="12" t="str">
        <f t="shared" si="6"/>
        <v>第1第1火曜日</v>
      </c>
      <c r="P122" s="12" t="str">
        <f t="shared" si="7"/>
        <v>第2第2火曜日</v>
      </c>
      <c r="Q122" s="12" t="str">
        <f t="shared" si="8"/>
        <v>第3第3火曜日</v>
      </c>
      <c r="R122" s="12" t="str">
        <f t="shared" si="9"/>
        <v>第1第1金曜日</v>
      </c>
      <c r="S122" s="12" t="str">
        <f t="shared" si="10"/>
        <v>第2第2金曜日</v>
      </c>
      <c r="T122" s="12" t="str">
        <f t="shared" si="11"/>
        <v>第3第3金曜日</v>
      </c>
    </row>
    <row r="123" spans="2:20">
      <c r="B123" s="13" t="s">
        <v>130</v>
      </c>
      <c r="C123" s="14" t="s">
        <v>396</v>
      </c>
      <c r="D123" s="14" t="s">
        <v>379</v>
      </c>
      <c r="E123" s="14" t="s">
        <v>394</v>
      </c>
      <c r="F123" s="14" t="s">
        <v>380</v>
      </c>
      <c r="G123" s="14" t="s">
        <v>383</v>
      </c>
      <c r="H123" s="14" t="s">
        <v>395</v>
      </c>
      <c r="I123" s="100"/>
      <c r="J123" s="14" t="s">
        <v>385</v>
      </c>
      <c r="K123" s="14" t="s">
        <v>387</v>
      </c>
      <c r="L123" s="12" t="s">
        <v>388</v>
      </c>
      <c r="M123" s="12" t="s">
        <v>391</v>
      </c>
      <c r="O123" s="12" t="str">
        <f t="shared" si="6"/>
        <v>第1第1火曜日</v>
      </c>
      <c r="P123" s="12" t="str">
        <f t="shared" si="7"/>
        <v>第2第2火曜日</v>
      </c>
      <c r="Q123" s="12" t="str">
        <f t="shared" si="8"/>
        <v>第3第3火曜日</v>
      </c>
      <c r="R123" s="12" t="str">
        <f t="shared" si="9"/>
        <v>第1第1金曜日</v>
      </c>
      <c r="S123" s="12" t="str">
        <f t="shared" si="10"/>
        <v>第2第2金曜日</v>
      </c>
      <c r="T123" s="12" t="str">
        <f t="shared" si="11"/>
        <v>第3第3金曜日</v>
      </c>
    </row>
    <row r="124" spans="2:20">
      <c r="B124" s="13" t="s">
        <v>131</v>
      </c>
      <c r="C124" s="14" t="s">
        <v>396</v>
      </c>
      <c r="D124" s="14" t="s">
        <v>379</v>
      </c>
      <c r="E124" s="14" t="s">
        <v>394</v>
      </c>
      <c r="F124" s="14" t="s">
        <v>380</v>
      </c>
      <c r="G124" s="14" t="s">
        <v>383</v>
      </c>
      <c r="H124" s="14" t="s">
        <v>395</v>
      </c>
      <c r="I124" s="100"/>
      <c r="J124" s="14" t="s">
        <v>385</v>
      </c>
      <c r="K124" s="14" t="s">
        <v>387</v>
      </c>
      <c r="L124" s="12" t="s">
        <v>388</v>
      </c>
      <c r="M124" s="12" t="s">
        <v>391</v>
      </c>
      <c r="O124" s="12" t="str">
        <f t="shared" si="6"/>
        <v>第1第1火曜日</v>
      </c>
      <c r="P124" s="12" t="str">
        <f t="shared" si="7"/>
        <v>第2第2火曜日</v>
      </c>
      <c r="Q124" s="12" t="str">
        <f t="shared" si="8"/>
        <v>第3第3火曜日</v>
      </c>
      <c r="R124" s="12" t="str">
        <f t="shared" si="9"/>
        <v>第1第1金曜日</v>
      </c>
      <c r="S124" s="12" t="str">
        <f t="shared" si="10"/>
        <v>第2第2金曜日</v>
      </c>
      <c r="T124" s="12" t="str">
        <f t="shared" si="11"/>
        <v>第3第3金曜日</v>
      </c>
    </row>
    <row r="125" spans="2:20">
      <c r="B125" s="13" t="s">
        <v>132</v>
      </c>
      <c r="C125" s="14" t="s">
        <v>396</v>
      </c>
      <c r="D125" s="14" t="s">
        <v>379</v>
      </c>
      <c r="E125" s="14" t="s">
        <v>394</v>
      </c>
      <c r="F125" s="14" t="s">
        <v>380</v>
      </c>
      <c r="G125" s="14" t="s">
        <v>383</v>
      </c>
      <c r="H125" s="14" t="s">
        <v>395</v>
      </c>
      <c r="I125" s="100"/>
      <c r="J125" s="14" t="s">
        <v>385</v>
      </c>
      <c r="K125" s="14" t="s">
        <v>387</v>
      </c>
      <c r="L125" s="12" t="s">
        <v>388</v>
      </c>
      <c r="M125" s="12" t="s">
        <v>391</v>
      </c>
      <c r="O125" s="12" t="str">
        <f t="shared" si="6"/>
        <v>第1第1火曜日</v>
      </c>
      <c r="P125" s="12" t="str">
        <f t="shared" si="7"/>
        <v>第2第2火曜日</v>
      </c>
      <c r="Q125" s="12" t="str">
        <f t="shared" si="8"/>
        <v>第3第3火曜日</v>
      </c>
      <c r="R125" s="12" t="str">
        <f t="shared" si="9"/>
        <v>第1第1金曜日</v>
      </c>
      <c r="S125" s="12" t="str">
        <f t="shared" si="10"/>
        <v>第2第2金曜日</v>
      </c>
      <c r="T125" s="12" t="str">
        <f t="shared" si="11"/>
        <v>第3第3金曜日</v>
      </c>
    </row>
    <row r="126" spans="2:20">
      <c r="B126" s="13" t="s">
        <v>133</v>
      </c>
      <c r="C126" s="14" t="s">
        <v>396</v>
      </c>
      <c r="D126" s="14" t="s">
        <v>379</v>
      </c>
      <c r="E126" s="14" t="s">
        <v>394</v>
      </c>
      <c r="F126" s="14" t="s">
        <v>380</v>
      </c>
      <c r="G126" s="14" t="s">
        <v>383</v>
      </c>
      <c r="H126" s="14" t="s">
        <v>395</v>
      </c>
      <c r="I126" s="100"/>
      <c r="J126" s="14" t="s">
        <v>385</v>
      </c>
      <c r="K126" s="14" t="s">
        <v>387</v>
      </c>
      <c r="L126" s="12" t="s">
        <v>388</v>
      </c>
      <c r="M126" s="12" t="s">
        <v>391</v>
      </c>
      <c r="O126" s="12" t="str">
        <f t="shared" si="6"/>
        <v>第1第1火曜日</v>
      </c>
      <c r="P126" s="12" t="str">
        <f t="shared" si="7"/>
        <v>第2第2火曜日</v>
      </c>
      <c r="Q126" s="12" t="str">
        <f t="shared" si="8"/>
        <v>第3第3火曜日</v>
      </c>
      <c r="R126" s="12" t="str">
        <f t="shared" si="9"/>
        <v>第1第1金曜日</v>
      </c>
      <c r="S126" s="12" t="str">
        <f t="shared" si="10"/>
        <v>第2第2金曜日</v>
      </c>
      <c r="T126" s="12" t="str">
        <f t="shared" si="11"/>
        <v>第3第3金曜日</v>
      </c>
    </row>
    <row r="127" spans="2:20">
      <c r="B127" s="13" t="s">
        <v>134</v>
      </c>
      <c r="C127" s="14" t="s">
        <v>388</v>
      </c>
      <c r="D127" s="14" t="s">
        <v>397</v>
      </c>
      <c r="E127" s="14" t="s">
        <v>391</v>
      </c>
      <c r="F127" s="14" t="s">
        <v>389</v>
      </c>
      <c r="G127" s="14" t="s">
        <v>387</v>
      </c>
      <c r="H127" s="14" t="s">
        <v>392</v>
      </c>
      <c r="I127" s="100"/>
      <c r="J127" s="14" t="s">
        <v>379</v>
      </c>
      <c r="K127" s="14" t="s">
        <v>380</v>
      </c>
      <c r="L127" s="12" t="s">
        <v>382</v>
      </c>
      <c r="M127" s="12" t="s">
        <v>386</v>
      </c>
      <c r="O127" s="12" t="str">
        <f t="shared" si="6"/>
        <v>第1第1月曜日</v>
      </c>
      <c r="P127" s="12" t="str">
        <f t="shared" si="7"/>
        <v>第2第2月曜日</v>
      </c>
      <c r="Q127" s="12" t="str">
        <f t="shared" si="8"/>
        <v>第3第3月曜日</v>
      </c>
      <c r="R127" s="12" t="str">
        <f t="shared" si="9"/>
        <v>第1第1木曜日</v>
      </c>
      <c r="S127" s="12" t="str">
        <f t="shared" si="10"/>
        <v>第2第2木曜日</v>
      </c>
      <c r="T127" s="12" t="str">
        <f t="shared" si="11"/>
        <v>第3第3木曜日</v>
      </c>
    </row>
    <row r="128" spans="2:20">
      <c r="B128" s="13" t="s">
        <v>135</v>
      </c>
      <c r="C128" s="14" t="s">
        <v>396</v>
      </c>
      <c r="D128" s="14" t="s">
        <v>379</v>
      </c>
      <c r="E128" s="14" t="s">
        <v>394</v>
      </c>
      <c r="F128" s="14" t="s">
        <v>380</v>
      </c>
      <c r="G128" s="14" t="s">
        <v>383</v>
      </c>
      <c r="H128" s="14" t="s">
        <v>395</v>
      </c>
      <c r="I128" s="100"/>
      <c r="J128" s="14" t="s">
        <v>382</v>
      </c>
      <c r="K128" s="14" t="s">
        <v>385</v>
      </c>
      <c r="L128" s="12" t="s">
        <v>389</v>
      </c>
      <c r="M128" s="12" t="s">
        <v>392</v>
      </c>
      <c r="O128" s="12" t="str">
        <f t="shared" si="6"/>
        <v>第1第1火曜日</v>
      </c>
      <c r="P128" s="12" t="str">
        <f t="shared" si="7"/>
        <v>第2第2火曜日</v>
      </c>
      <c r="Q128" s="12" t="str">
        <f t="shared" si="8"/>
        <v>第3第3火曜日</v>
      </c>
      <c r="R128" s="12" t="str">
        <f t="shared" si="9"/>
        <v>第1第1金曜日</v>
      </c>
      <c r="S128" s="12" t="str">
        <f t="shared" si="10"/>
        <v>第2第2金曜日</v>
      </c>
      <c r="T128" s="12" t="str">
        <f t="shared" si="11"/>
        <v>第3第3金曜日</v>
      </c>
    </row>
    <row r="129" spans="2:20">
      <c r="B129" s="13" t="s">
        <v>136</v>
      </c>
      <c r="C129" s="14" t="s">
        <v>396</v>
      </c>
      <c r="D129" s="14" t="s">
        <v>379</v>
      </c>
      <c r="E129" s="14" t="s">
        <v>394</v>
      </c>
      <c r="F129" s="14" t="s">
        <v>380</v>
      </c>
      <c r="G129" s="14" t="s">
        <v>383</v>
      </c>
      <c r="H129" s="14" t="s">
        <v>395</v>
      </c>
      <c r="I129" s="100"/>
      <c r="J129" s="14" t="s">
        <v>382</v>
      </c>
      <c r="K129" s="14" t="s">
        <v>385</v>
      </c>
      <c r="L129" s="12" t="s">
        <v>389</v>
      </c>
      <c r="M129" s="12" t="s">
        <v>392</v>
      </c>
      <c r="O129" s="12" t="str">
        <f t="shared" si="6"/>
        <v>第1第1火曜日</v>
      </c>
      <c r="P129" s="12" t="str">
        <f t="shared" si="7"/>
        <v>第2第2火曜日</v>
      </c>
      <c r="Q129" s="12" t="str">
        <f t="shared" si="8"/>
        <v>第3第3火曜日</v>
      </c>
      <c r="R129" s="12" t="str">
        <f t="shared" si="9"/>
        <v>第1第1金曜日</v>
      </c>
      <c r="S129" s="12" t="str">
        <f t="shared" si="10"/>
        <v>第2第2金曜日</v>
      </c>
      <c r="T129" s="12" t="str">
        <f t="shared" si="11"/>
        <v>第3第3金曜日</v>
      </c>
    </row>
    <row r="130" spans="2:20">
      <c r="B130" s="13" t="s">
        <v>137</v>
      </c>
      <c r="C130" s="14" t="s">
        <v>396</v>
      </c>
      <c r="D130" s="14" t="s">
        <v>379</v>
      </c>
      <c r="E130" s="14" t="s">
        <v>394</v>
      </c>
      <c r="F130" s="14" t="s">
        <v>380</v>
      </c>
      <c r="G130" s="14" t="s">
        <v>383</v>
      </c>
      <c r="H130" s="14" t="s">
        <v>395</v>
      </c>
      <c r="I130" s="100"/>
      <c r="J130" s="14" t="s">
        <v>382</v>
      </c>
      <c r="K130" s="14" t="s">
        <v>385</v>
      </c>
      <c r="L130" s="12" t="s">
        <v>389</v>
      </c>
      <c r="M130" s="12" t="s">
        <v>392</v>
      </c>
      <c r="O130" s="12" t="str">
        <f t="shared" si="6"/>
        <v>第1第1火曜日</v>
      </c>
      <c r="P130" s="12" t="str">
        <f t="shared" si="7"/>
        <v>第2第2火曜日</v>
      </c>
      <c r="Q130" s="12" t="str">
        <f t="shared" si="8"/>
        <v>第3第3火曜日</v>
      </c>
      <c r="R130" s="12" t="str">
        <f t="shared" si="9"/>
        <v>第1第1金曜日</v>
      </c>
      <c r="S130" s="12" t="str">
        <f t="shared" si="10"/>
        <v>第2第2金曜日</v>
      </c>
      <c r="T130" s="12" t="str">
        <f t="shared" si="11"/>
        <v>第3第3金曜日</v>
      </c>
    </row>
    <row r="131" spans="2:20">
      <c r="B131" s="13" t="s">
        <v>138</v>
      </c>
      <c r="C131" s="14" t="s">
        <v>396</v>
      </c>
      <c r="D131" s="14" t="s">
        <v>379</v>
      </c>
      <c r="E131" s="14" t="s">
        <v>394</v>
      </c>
      <c r="F131" s="14" t="s">
        <v>380</v>
      </c>
      <c r="G131" s="14" t="s">
        <v>383</v>
      </c>
      <c r="H131" s="14" t="s">
        <v>395</v>
      </c>
      <c r="I131" s="100"/>
      <c r="J131" s="14" t="s">
        <v>382</v>
      </c>
      <c r="K131" s="14" t="s">
        <v>385</v>
      </c>
      <c r="L131" s="12" t="s">
        <v>389</v>
      </c>
      <c r="M131" s="12" t="s">
        <v>392</v>
      </c>
      <c r="O131" s="12" t="str">
        <f t="shared" ref="O131:O194" si="12">"第1"&amp;C131</f>
        <v>第1第1火曜日</v>
      </c>
      <c r="P131" s="12" t="str">
        <f t="shared" ref="P131:P194" si="13">"第2"&amp;D131</f>
        <v>第2第2火曜日</v>
      </c>
      <c r="Q131" s="12" t="str">
        <f t="shared" ref="Q131:Q194" si="14">"第3"&amp;E131</f>
        <v>第3第3火曜日</v>
      </c>
      <c r="R131" s="12" t="str">
        <f t="shared" ref="R131:R194" si="15">"第1"&amp;F131</f>
        <v>第1第1金曜日</v>
      </c>
      <c r="S131" s="12" t="str">
        <f t="shared" ref="S131:S194" si="16">"第2"&amp;G131</f>
        <v>第2第2金曜日</v>
      </c>
      <c r="T131" s="12" t="str">
        <f t="shared" ref="T131:T194" si="17">"第3"&amp;H131</f>
        <v>第3第3金曜日</v>
      </c>
    </row>
    <row r="132" spans="2:20">
      <c r="B132" s="13" t="s">
        <v>139</v>
      </c>
      <c r="C132" s="14" t="s">
        <v>388</v>
      </c>
      <c r="D132" s="14" t="s">
        <v>397</v>
      </c>
      <c r="E132" s="14" t="s">
        <v>391</v>
      </c>
      <c r="F132" s="14" t="s">
        <v>389</v>
      </c>
      <c r="G132" s="14" t="s">
        <v>387</v>
      </c>
      <c r="H132" s="14" t="s">
        <v>392</v>
      </c>
      <c r="I132" s="100"/>
      <c r="J132" s="14" t="s">
        <v>383</v>
      </c>
      <c r="K132" s="14" t="s">
        <v>381</v>
      </c>
      <c r="L132" s="12" t="s">
        <v>396</v>
      </c>
      <c r="M132" s="12" t="s">
        <v>394</v>
      </c>
      <c r="O132" s="12" t="str">
        <f t="shared" si="12"/>
        <v>第1第1月曜日</v>
      </c>
      <c r="P132" s="12" t="str">
        <f t="shared" si="13"/>
        <v>第2第2月曜日</v>
      </c>
      <c r="Q132" s="12" t="str">
        <f t="shared" si="14"/>
        <v>第3第3月曜日</v>
      </c>
      <c r="R132" s="12" t="str">
        <f t="shared" si="15"/>
        <v>第1第1木曜日</v>
      </c>
      <c r="S132" s="12" t="str">
        <f t="shared" si="16"/>
        <v>第2第2木曜日</v>
      </c>
      <c r="T132" s="12" t="str">
        <f t="shared" si="17"/>
        <v>第3第3木曜日</v>
      </c>
    </row>
    <row r="133" spans="2:20">
      <c r="B133" s="13" t="s">
        <v>140</v>
      </c>
      <c r="C133" s="14" t="s">
        <v>388</v>
      </c>
      <c r="D133" s="14" t="s">
        <v>397</v>
      </c>
      <c r="E133" s="14" t="s">
        <v>391</v>
      </c>
      <c r="F133" s="14" t="s">
        <v>389</v>
      </c>
      <c r="G133" s="14" t="s">
        <v>387</v>
      </c>
      <c r="H133" s="14" t="s">
        <v>392</v>
      </c>
      <c r="I133" s="100"/>
      <c r="J133" s="14" t="s">
        <v>379</v>
      </c>
      <c r="K133" s="14" t="s">
        <v>381</v>
      </c>
      <c r="L133" s="12" t="s">
        <v>382</v>
      </c>
      <c r="M133" s="12" t="s">
        <v>386</v>
      </c>
      <c r="O133" s="12" t="str">
        <f t="shared" si="12"/>
        <v>第1第1月曜日</v>
      </c>
      <c r="P133" s="12" t="str">
        <f t="shared" si="13"/>
        <v>第2第2月曜日</v>
      </c>
      <c r="Q133" s="12" t="str">
        <f t="shared" si="14"/>
        <v>第3第3月曜日</v>
      </c>
      <c r="R133" s="12" t="str">
        <f t="shared" si="15"/>
        <v>第1第1木曜日</v>
      </c>
      <c r="S133" s="12" t="str">
        <f t="shared" si="16"/>
        <v>第2第2木曜日</v>
      </c>
      <c r="T133" s="12" t="str">
        <f t="shared" si="17"/>
        <v>第3第3木曜日</v>
      </c>
    </row>
    <row r="134" spans="2:20">
      <c r="B134" s="13" t="s">
        <v>141</v>
      </c>
      <c r="C134" s="14" t="s">
        <v>388</v>
      </c>
      <c r="D134" s="14" t="s">
        <v>397</v>
      </c>
      <c r="E134" s="14" t="s">
        <v>391</v>
      </c>
      <c r="F134" s="14" t="s">
        <v>389</v>
      </c>
      <c r="G134" s="14" t="s">
        <v>387</v>
      </c>
      <c r="H134" s="14" t="s">
        <v>392</v>
      </c>
      <c r="I134" s="100"/>
      <c r="J134" s="14" t="s">
        <v>379</v>
      </c>
      <c r="K134" s="14" t="s">
        <v>381</v>
      </c>
      <c r="L134" s="12" t="s">
        <v>382</v>
      </c>
      <c r="M134" s="12" t="s">
        <v>386</v>
      </c>
      <c r="O134" s="12" t="str">
        <f t="shared" si="12"/>
        <v>第1第1月曜日</v>
      </c>
      <c r="P134" s="12" t="str">
        <f t="shared" si="13"/>
        <v>第2第2月曜日</v>
      </c>
      <c r="Q134" s="12" t="str">
        <f t="shared" si="14"/>
        <v>第3第3月曜日</v>
      </c>
      <c r="R134" s="12" t="str">
        <f t="shared" si="15"/>
        <v>第1第1木曜日</v>
      </c>
      <c r="S134" s="12" t="str">
        <f t="shared" si="16"/>
        <v>第2第2木曜日</v>
      </c>
      <c r="T134" s="12" t="str">
        <f t="shared" si="17"/>
        <v>第3第3木曜日</v>
      </c>
    </row>
    <row r="135" spans="2:20">
      <c r="B135" s="13" t="s">
        <v>142</v>
      </c>
      <c r="C135" s="14" t="s">
        <v>388</v>
      </c>
      <c r="D135" s="14" t="s">
        <v>397</v>
      </c>
      <c r="E135" s="14" t="s">
        <v>391</v>
      </c>
      <c r="F135" s="14" t="s">
        <v>389</v>
      </c>
      <c r="G135" s="14" t="s">
        <v>387</v>
      </c>
      <c r="H135" s="14" t="s">
        <v>392</v>
      </c>
      <c r="I135" s="100"/>
      <c r="J135" s="14" t="s">
        <v>384</v>
      </c>
      <c r="K135" s="14" t="s">
        <v>379</v>
      </c>
      <c r="L135" s="12" t="s">
        <v>380</v>
      </c>
      <c r="M135" s="12" t="s">
        <v>395</v>
      </c>
      <c r="O135" s="12" t="str">
        <f t="shared" si="12"/>
        <v>第1第1月曜日</v>
      </c>
      <c r="P135" s="12" t="str">
        <f t="shared" si="13"/>
        <v>第2第2月曜日</v>
      </c>
      <c r="Q135" s="12" t="str">
        <f t="shared" si="14"/>
        <v>第3第3月曜日</v>
      </c>
      <c r="R135" s="12" t="str">
        <f t="shared" si="15"/>
        <v>第1第1木曜日</v>
      </c>
      <c r="S135" s="12" t="str">
        <f t="shared" si="16"/>
        <v>第2第2木曜日</v>
      </c>
      <c r="T135" s="12" t="str">
        <f t="shared" si="17"/>
        <v>第3第3木曜日</v>
      </c>
    </row>
    <row r="136" spans="2:20">
      <c r="B136" s="13" t="s">
        <v>143</v>
      </c>
      <c r="C136" s="14" t="s">
        <v>396</v>
      </c>
      <c r="D136" s="14" t="s">
        <v>379</v>
      </c>
      <c r="E136" s="14" t="s">
        <v>394</v>
      </c>
      <c r="F136" s="14" t="s">
        <v>380</v>
      </c>
      <c r="G136" s="14" t="s">
        <v>383</v>
      </c>
      <c r="H136" s="14" t="s">
        <v>395</v>
      </c>
      <c r="I136" s="100"/>
      <c r="J136" s="14" t="s">
        <v>385</v>
      </c>
      <c r="K136" s="14" t="s">
        <v>387</v>
      </c>
      <c r="L136" s="12" t="s">
        <v>388</v>
      </c>
      <c r="M136" s="12" t="s">
        <v>391</v>
      </c>
      <c r="O136" s="12" t="str">
        <f t="shared" si="12"/>
        <v>第1第1火曜日</v>
      </c>
      <c r="P136" s="12" t="str">
        <f t="shared" si="13"/>
        <v>第2第2火曜日</v>
      </c>
      <c r="Q136" s="12" t="str">
        <f t="shared" si="14"/>
        <v>第3第3火曜日</v>
      </c>
      <c r="R136" s="12" t="str">
        <f t="shared" si="15"/>
        <v>第1第1金曜日</v>
      </c>
      <c r="S136" s="12" t="str">
        <f t="shared" si="16"/>
        <v>第2第2金曜日</v>
      </c>
      <c r="T136" s="12" t="str">
        <f t="shared" si="17"/>
        <v>第3第3金曜日</v>
      </c>
    </row>
    <row r="137" spans="2:20">
      <c r="B137" s="13" t="s">
        <v>144</v>
      </c>
      <c r="C137" s="14" t="s">
        <v>396</v>
      </c>
      <c r="D137" s="14" t="s">
        <v>379</v>
      </c>
      <c r="E137" s="14" t="s">
        <v>394</v>
      </c>
      <c r="F137" s="14" t="s">
        <v>380</v>
      </c>
      <c r="G137" s="14" t="s">
        <v>383</v>
      </c>
      <c r="H137" s="14" t="s">
        <v>395</v>
      </c>
      <c r="I137" s="100"/>
      <c r="J137" s="14" t="s">
        <v>385</v>
      </c>
      <c r="K137" s="14" t="s">
        <v>387</v>
      </c>
      <c r="L137" s="12" t="s">
        <v>388</v>
      </c>
      <c r="M137" s="12" t="s">
        <v>391</v>
      </c>
      <c r="O137" s="12" t="str">
        <f t="shared" si="12"/>
        <v>第1第1火曜日</v>
      </c>
      <c r="P137" s="12" t="str">
        <f t="shared" si="13"/>
        <v>第2第2火曜日</v>
      </c>
      <c r="Q137" s="12" t="str">
        <f t="shared" si="14"/>
        <v>第3第3火曜日</v>
      </c>
      <c r="R137" s="12" t="str">
        <f t="shared" si="15"/>
        <v>第1第1金曜日</v>
      </c>
      <c r="S137" s="12" t="str">
        <f t="shared" si="16"/>
        <v>第2第2金曜日</v>
      </c>
      <c r="T137" s="12" t="str">
        <f t="shared" si="17"/>
        <v>第3第3金曜日</v>
      </c>
    </row>
    <row r="138" spans="2:20">
      <c r="B138" s="13" t="s">
        <v>145</v>
      </c>
      <c r="C138" s="14" t="s">
        <v>388</v>
      </c>
      <c r="D138" s="14" t="s">
        <v>397</v>
      </c>
      <c r="E138" s="14" t="s">
        <v>391</v>
      </c>
      <c r="F138" s="14" t="s">
        <v>389</v>
      </c>
      <c r="G138" s="14" t="s">
        <v>387</v>
      </c>
      <c r="H138" s="14" t="s">
        <v>392</v>
      </c>
      <c r="I138" s="100"/>
      <c r="J138" s="14" t="s">
        <v>384</v>
      </c>
      <c r="K138" s="14" t="s">
        <v>386</v>
      </c>
      <c r="L138" s="12" t="s">
        <v>381</v>
      </c>
      <c r="M138" s="12" t="s">
        <v>385</v>
      </c>
      <c r="O138" s="12" t="str">
        <f t="shared" si="12"/>
        <v>第1第1月曜日</v>
      </c>
      <c r="P138" s="12" t="str">
        <f t="shared" si="13"/>
        <v>第2第2月曜日</v>
      </c>
      <c r="Q138" s="12" t="str">
        <f t="shared" si="14"/>
        <v>第3第3月曜日</v>
      </c>
      <c r="R138" s="12" t="str">
        <f t="shared" si="15"/>
        <v>第1第1木曜日</v>
      </c>
      <c r="S138" s="12" t="str">
        <f t="shared" si="16"/>
        <v>第2第2木曜日</v>
      </c>
      <c r="T138" s="12" t="str">
        <f t="shared" si="17"/>
        <v>第3第3木曜日</v>
      </c>
    </row>
    <row r="139" spans="2:20">
      <c r="B139" s="13" t="s">
        <v>146</v>
      </c>
      <c r="C139" s="14" t="s">
        <v>388</v>
      </c>
      <c r="D139" s="14" t="s">
        <v>397</v>
      </c>
      <c r="E139" s="14" t="s">
        <v>391</v>
      </c>
      <c r="F139" s="14" t="s">
        <v>389</v>
      </c>
      <c r="G139" s="14" t="s">
        <v>387</v>
      </c>
      <c r="H139" s="14" t="s">
        <v>392</v>
      </c>
      <c r="I139" s="100"/>
      <c r="J139" s="14" t="s">
        <v>385</v>
      </c>
      <c r="K139" s="14" t="s">
        <v>393</v>
      </c>
      <c r="L139" s="12" t="s">
        <v>379</v>
      </c>
      <c r="M139" s="12" t="s">
        <v>384</v>
      </c>
      <c r="O139" s="12" t="str">
        <f t="shared" si="12"/>
        <v>第1第1月曜日</v>
      </c>
      <c r="P139" s="12" t="str">
        <f t="shared" si="13"/>
        <v>第2第2月曜日</v>
      </c>
      <c r="Q139" s="12" t="str">
        <f t="shared" si="14"/>
        <v>第3第3月曜日</v>
      </c>
      <c r="R139" s="12" t="str">
        <f t="shared" si="15"/>
        <v>第1第1木曜日</v>
      </c>
      <c r="S139" s="12" t="str">
        <f t="shared" si="16"/>
        <v>第2第2木曜日</v>
      </c>
      <c r="T139" s="12" t="str">
        <f t="shared" si="17"/>
        <v>第3第3木曜日</v>
      </c>
    </row>
    <row r="140" spans="2:20">
      <c r="B140" s="13" t="s">
        <v>147</v>
      </c>
      <c r="C140" s="14" t="s">
        <v>388</v>
      </c>
      <c r="D140" s="14" t="s">
        <v>397</v>
      </c>
      <c r="E140" s="14" t="s">
        <v>391</v>
      </c>
      <c r="F140" s="14" t="s">
        <v>389</v>
      </c>
      <c r="G140" s="14" t="s">
        <v>387</v>
      </c>
      <c r="H140" s="14" t="s">
        <v>392</v>
      </c>
      <c r="I140" s="100"/>
      <c r="J140" s="14" t="s">
        <v>385</v>
      </c>
      <c r="K140" s="14" t="s">
        <v>383</v>
      </c>
      <c r="L140" s="12" t="s">
        <v>379</v>
      </c>
      <c r="M140" s="12" t="s">
        <v>384</v>
      </c>
      <c r="O140" s="12" t="str">
        <f t="shared" si="12"/>
        <v>第1第1月曜日</v>
      </c>
      <c r="P140" s="12" t="str">
        <f t="shared" si="13"/>
        <v>第2第2月曜日</v>
      </c>
      <c r="Q140" s="12" t="str">
        <f t="shared" si="14"/>
        <v>第3第3月曜日</v>
      </c>
      <c r="R140" s="12" t="str">
        <f t="shared" si="15"/>
        <v>第1第1木曜日</v>
      </c>
      <c r="S140" s="12" t="str">
        <f t="shared" si="16"/>
        <v>第2第2木曜日</v>
      </c>
      <c r="T140" s="12" t="str">
        <f t="shared" si="17"/>
        <v>第3第3木曜日</v>
      </c>
    </row>
    <row r="141" spans="2:20">
      <c r="B141" s="13" t="s">
        <v>148</v>
      </c>
      <c r="C141" s="14" t="s">
        <v>388</v>
      </c>
      <c r="D141" s="14" t="s">
        <v>397</v>
      </c>
      <c r="E141" s="14" t="s">
        <v>391</v>
      </c>
      <c r="F141" s="14" t="s">
        <v>389</v>
      </c>
      <c r="G141" s="14" t="s">
        <v>387</v>
      </c>
      <c r="H141" s="14" t="s">
        <v>392</v>
      </c>
      <c r="I141" s="100"/>
      <c r="J141" s="14" t="s">
        <v>385</v>
      </c>
      <c r="K141" s="14" t="s">
        <v>393</v>
      </c>
      <c r="L141" s="12" t="s">
        <v>379</v>
      </c>
      <c r="M141" s="12" t="s">
        <v>384</v>
      </c>
      <c r="O141" s="12" t="str">
        <f t="shared" si="12"/>
        <v>第1第1月曜日</v>
      </c>
      <c r="P141" s="12" t="str">
        <f t="shared" si="13"/>
        <v>第2第2月曜日</v>
      </c>
      <c r="Q141" s="12" t="str">
        <f t="shared" si="14"/>
        <v>第3第3月曜日</v>
      </c>
      <c r="R141" s="12" t="str">
        <f t="shared" si="15"/>
        <v>第1第1木曜日</v>
      </c>
      <c r="S141" s="12" t="str">
        <f t="shared" si="16"/>
        <v>第2第2木曜日</v>
      </c>
      <c r="T141" s="12" t="str">
        <f t="shared" si="17"/>
        <v>第3第3木曜日</v>
      </c>
    </row>
    <row r="142" spans="2:20">
      <c r="B142" s="13" t="s">
        <v>149</v>
      </c>
      <c r="C142" s="14" t="s">
        <v>388</v>
      </c>
      <c r="D142" s="14" t="s">
        <v>397</v>
      </c>
      <c r="E142" s="14" t="s">
        <v>391</v>
      </c>
      <c r="F142" s="14" t="s">
        <v>389</v>
      </c>
      <c r="G142" s="14" t="s">
        <v>387</v>
      </c>
      <c r="H142" s="14" t="s">
        <v>392</v>
      </c>
      <c r="I142" s="100"/>
      <c r="J142" s="14" t="s">
        <v>385</v>
      </c>
      <c r="K142" s="14" t="s">
        <v>393</v>
      </c>
      <c r="L142" s="12" t="s">
        <v>379</v>
      </c>
      <c r="M142" s="12" t="s">
        <v>384</v>
      </c>
      <c r="O142" s="12" t="str">
        <f t="shared" si="12"/>
        <v>第1第1月曜日</v>
      </c>
      <c r="P142" s="12" t="str">
        <f t="shared" si="13"/>
        <v>第2第2月曜日</v>
      </c>
      <c r="Q142" s="12" t="str">
        <f t="shared" si="14"/>
        <v>第3第3月曜日</v>
      </c>
      <c r="R142" s="12" t="str">
        <f t="shared" si="15"/>
        <v>第1第1木曜日</v>
      </c>
      <c r="S142" s="12" t="str">
        <f t="shared" si="16"/>
        <v>第2第2木曜日</v>
      </c>
      <c r="T142" s="12" t="str">
        <f t="shared" si="17"/>
        <v>第3第3木曜日</v>
      </c>
    </row>
    <row r="143" spans="2:20">
      <c r="B143" s="13" t="s">
        <v>150</v>
      </c>
      <c r="C143" s="14" t="s">
        <v>396</v>
      </c>
      <c r="D143" s="14" t="s">
        <v>379</v>
      </c>
      <c r="E143" s="14" t="s">
        <v>394</v>
      </c>
      <c r="F143" s="14" t="s">
        <v>380</v>
      </c>
      <c r="G143" s="14" t="s">
        <v>383</v>
      </c>
      <c r="H143" s="14" t="s">
        <v>395</v>
      </c>
      <c r="I143" s="100"/>
      <c r="J143" s="14" t="s">
        <v>389</v>
      </c>
      <c r="K143" s="14" t="s">
        <v>382</v>
      </c>
      <c r="L143" s="12" t="s">
        <v>381</v>
      </c>
      <c r="M143" s="12" t="s">
        <v>385</v>
      </c>
      <c r="O143" s="12" t="str">
        <f t="shared" si="12"/>
        <v>第1第1火曜日</v>
      </c>
      <c r="P143" s="12" t="str">
        <f t="shared" si="13"/>
        <v>第2第2火曜日</v>
      </c>
      <c r="Q143" s="12" t="str">
        <f t="shared" si="14"/>
        <v>第3第3火曜日</v>
      </c>
      <c r="R143" s="12" t="str">
        <f t="shared" si="15"/>
        <v>第1第1金曜日</v>
      </c>
      <c r="S143" s="12" t="str">
        <f t="shared" si="16"/>
        <v>第2第2金曜日</v>
      </c>
      <c r="T143" s="12" t="str">
        <f t="shared" si="17"/>
        <v>第3第3金曜日</v>
      </c>
    </row>
    <row r="144" spans="2:20">
      <c r="B144" s="13" t="s">
        <v>151</v>
      </c>
      <c r="C144" s="14" t="s">
        <v>396</v>
      </c>
      <c r="D144" s="14" t="s">
        <v>379</v>
      </c>
      <c r="E144" s="14" t="s">
        <v>394</v>
      </c>
      <c r="F144" s="14" t="s">
        <v>380</v>
      </c>
      <c r="G144" s="14" t="s">
        <v>383</v>
      </c>
      <c r="H144" s="14" t="s">
        <v>395</v>
      </c>
      <c r="I144" s="100"/>
      <c r="J144" s="14" t="s">
        <v>389</v>
      </c>
      <c r="K144" s="14" t="s">
        <v>382</v>
      </c>
      <c r="L144" s="12" t="s">
        <v>381</v>
      </c>
      <c r="M144" s="12" t="s">
        <v>385</v>
      </c>
      <c r="O144" s="12" t="str">
        <f t="shared" si="12"/>
        <v>第1第1火曜日</v>
      </c>
      <c r="P144" s="12" t="str">
        <f t="shared" si="13"/>
        <v>第2第2火曜日</v>
      </c>
      <c r="Q144" s="12" t="str">
        <f t="shared" si="14"/>
        <v>第3第3火曜日</v>
      </c>
      <c r="R144" s="12" t="str">
        <f t="shared" si="15"/>
        <v>第1第1金曜日</v>
      </c>
      <c r="S144" s="12" t="str">
        <f t="shared" si="16"/>
        <v>第2第2金曜日</v>
      </c>
      <c r="T144" s="12" t="str">
        <f t="shared" si="17"/>
        <v>第3第3金曜日</v>
      </c>
    </row>
    <row r="145" spans="2:20">
      <c r="B145" s="13" t="s">
        <v>152</v>
      </c>
      <c r="C145" s="14" t="s">
        <v>388</v>
      </c>
      <c r="D145" s="14" t="s">
        <v>397</v>
      </c>
      <c r="E145" s="14" t="s">
        <v>391</v>
      </c>
      <c r="F145" s="14" t="s">
        <v>389</v>
      </c>
      <c r="G145" s="14" t="s">
        <v>387</v>
      </c>
      <c r="H145" s="14" t="s">
        <v>392</v>
      </c>
      <c r="I145" s="100"/>
      <c r="J145" s="14" t="s">
        <v>386</v>
      </c>
      <c r="K145" s="14" t="s">
        <v>381</v>
      </c>
      <c r="L145" s="12" t="s">
        <v>379</v>
      </c>
      <c r="M145" s="12" t="s">
        <v>384</v>
      </c>
      <c r="O145" s="12" t="str">
        <f t="shared" si="12"/>
        <v>第1第1月曜日</v>
      </c>
      <c r="P145" s="12" t="str">
        <f t="shared" si="13"/>
        <v>第2第2月曜日</v>
      </c>
      <c r="Q145" s="12" t="str">
        <f t="shared" si="14"/>
        <v>第3第3月曜日</v>
      </c>
      <c r="R145" s="12" t="str">
        <f t="shared" si="15"/>
        <v>第1第1木曜日</v>
      </c>
      <c r="S145" s="12" t="str">
        <f t="shared" si="16"/>
        <v>第2第2木曜日</v>
      </c>
      <c r="T145" s="12" t="str">
        <f t="shared" si="17"/>
        <v>第3第3木曜日</v>
      </c>
    </row>
    <row r="146" spans="2:20">
      <c r="B146" s="13" t="s">
        <v>153</v>
      </c>
      <c r="C146" s="14" t="s">
        <v>388</v>
      </c>
      <c r="D146" s="14" t="s">
        <v>397</v>
      </c>
      <c r="E146" s="14" t="s">
        <v>391</v>
      </c>
      <c r="F146" s="14" t="s">
        <v>389</v>
      </c>
      <c r="G146" s="14" t="s">
        <v>387</v>
      </c>
      <c r="H146" s="14" t="s">
        <v>392</v>
      </c>
      <c r="I146" s="100"/>
      <c r="J146" s="14" t="s">
        <v>386</v>
      </c>
      <c r="K146" s="14" t="s">
        <v>381</v>
      </c>
      <c r="L146" s="12" t="s">
        <v>379</v>
      </c>
      <c r="M146" s="12" t="s">
        <v>384</v>
      </c>
      <c r="O146" s="12" t="str">
        <f t="shared" si="12"/>
        <v>第1第1月曜日</v>
      </c>
      <c r="P146" s="12" t="str">
        <f t="shared" si="13"/>
        <v>第2第2月曜日</v>
      </c>
      <c r="Q146" s="12" t="str">
        <f t="shared" si="14"/>
        <v>第3第3月曜日</v>
      </c>
      <c r="R146" s="12" t="str">
        <f t="shared" si="15"/>
        <v>第1第1木曜日</v>
      </c>
      <c r="S146" s="12" t="str">
        <f t="shared" si="16"/>
        <v>第2第2木曜日</v>
      </c>
      <c r="T146" s="12" t="str">
        <f t="shared" si="17"/>
        <v>第3第3木曜日</v>
      </c>
    </row>
    <row r="147" spans="2:20">
      <c r="B147" s="13" t="s">
        <v>154</v>
      </c>
      <c r="C147" s="14" t="s">
        <v>396</v>
      </c>
      <c r="D147" s="14" t="s">
        <v>379</v>
      </c>
      <c r="E147" s="14" t="s">
        <v>394</v>
      </c>
      <c r="F147" s="14" t="s">
        <v>380</v>
      </c>
      <c r="G147" s="14" t="s">
        <v>383</v>
      </c>
      <c r="H147" s="14" t="s">
        <v>395</v>
      </c>
      <c r="I147" s="100"/>
      <c r="J147" s="14" t="s">
        <v>397</v>
      </c>
      <c r="K147" s="14" t="s">
        <v>385</v>
      </c>
      <c r="L147" s="12" t="s">
        <v>388</v>
      </c>
      <c r="M147" s="12" t="s">
        <v>391</v>
      </c>
      <c r="O147" s="12" t="str">
        <f t="shared" si="12"/>
        <v>第1第1火曜日</v>
      </c>
      <c r="P147" s="12" t="str">
        <f t="shared" si="13"/>
        <v>第2第2火曜日</v>
      </c>
      <c r="Q147" s="12" t="str">
        <f t="shared" si="14"/>
        <v>第3第3火曜日</v>
      </c>
      <c r="R147" s="12" t="str">
        <f t="shared" si="15"/>
        <v>第1第1金曜日</v>
      </c>
      <c r="S147" s="12" t="str">
        <f t="shared" si="16"/>
        <v>第2第2金曜日</v>
      </c>
      <c r="T147" s="12" t="str">
        <f t="shared" si="17"/>
        <v>第3第3金曜日</v>
      </c>
    </row>
    <row r="148" spans="2:20">
      <c r="B148" s="13" t="s">
        <v>441</v>
      </c>
      <c r="C148" s="14" t="s">
        <v>396</v>
      </c>
      <c r="D148" s="14" t="s">
        <v>379</v>
      </c>
      <c r="E148" s="14" t="s">
        <v>394</v>
      </c>
      <c r="F148" s="14" t="s">
        <v>380</v>
      </c>
      <c r="G148" s="14" t="s">
        <v>383</v>
      </c>
      <c r="H148" s="14" t="s">
        <v>395</v>
      </c>
      <c r="I148" s="100"/>
      <c r="J148" s="14" t="s">
        <v>398</v>
      </c>
      <c r="K148" s="14" t="s">
        <v>397</v>
      </c>
      <c r="L148" s="12" t="s">
        <v>389</v>
      </c>
      <c r="M148" s="12" t="s">
        <v>392</v>
      </c>
      <c r="O148" s="12" t="str">
        <f t="shared" si="12"/>
        <v>第1第1火曜日</v>
      </c>
      <c r="P148" s="12" t="str">
        <f t="shared" si="13"/>
        <v>第2第2火曜日</v>
      </c>
      <c r="Q148" s="12" t="str">
        <f t="shared" si="14"/>
        <v>第3第3火曜日</v>
      </c>
      <c r="R148" s="12" t="str">
        <f t="shared" si="15"/>
        <v>第1第1金曜日</v>
      </c>
      <c r="S148" s="12" t="str">
        <f t="shared" si="16"/>
        <v>第2第2金曜日</v>
      </c>
      <c r="T148" s="12" t="str">
        <f t="shared" si="17"/>
        <v>第3第3金曜日</v>
      </c>
    </row>
    <row r="149" spans="2:20">
      <c r="B149" s="13" t="s">
        <v>155</v>
      </c>
      <c r="C149" s="14" t="s">
        <v>396</v>
      </c>
      <c r="D149" s="14" t="s">
        <v>379</v>
      </c>
      <c r="E149" s="14" t="s">
        <v>394</v>
      </c>
      <c r="F149" s="14" t="s">
        <v>380</v>
      </c>
      <c r="G149" s="14" t="s">
        <v>383</v>
      </c>
      <c r="H149" s="14" t="s">
        <v>395</v>
      </c>
      <c r="I149" s="100"/>
      <c r="J149" s="14" t="s">
        <v>398</v>
      </c>
      <c r="K149" s="14" t="s">
        <v>397</v>
      </c>
      <c r="L149" s="12" t="s">
        <v>389</v>
      </c>
      <c r="M149" s="12" t="s">
        <v>392</v>
      </c>
      <c r="O149" s="12" t="str">
        <f t="shared" si="12"/>
        <v>第1第1火曜日</v>
      </c>
      <c r="P149" s="12" t="str">
        <f t="shared" si="13"/>
        <v>第2第2火曜日</v>
      </c>
      <c r="Q149" s="12" t="str">
        <f t="shared" si="14"/>
        <v>第3第3火曜日</v>
      </c>
      <c r="R149" s="12" t="str">
        <f t="shared" si="15"/>
        <v>第1第1金曜日</v>
      </c>
      <c r="S149" s="12" t="str">
        <f t="shared" si="16"/>
        <v>第2第2金曜日</v>
      </c>
      <c r="T149" s="12" t="str">
        <f t="shared" si="17"/>
        <v>第3第3金曜日</v>
      </c>
    </row>
    <row r="150" spans="2:20">
      <c r="B150" s="13" t="s">
        <v>156</v>
      </c>
      <c r="C150" s="14" t="s">
        <v>388</v>
      </c>
      <c r="D150" s="14" t="s">
        <v>397</v>
      </c>
      <c r="E150" s="14" t="s">
        <v>391</v>
      </c>
      <c r="F150" s="14" t="s">
        <v>389</v>
      </c>
      <c r="G150" s="14" t="s">
        <v>387</v>
      </c>
      <c r="H150" s="14" t="s">
        <v>392</v>
      </c>
      <c r="I150" s="100"/>
      <c r="J150" s="14" t="s">
        <v>396</v>
      </c>
      <c r="K150" s="14" t="s">
        <v>395</v>
      </c>
      <c r="L150" s="12" t="s">
        <v>379</v>
      </c>
      <c r="M150" s="12" t="s">
        <v>384</v>
      </c>
      <c r="O150" s="12" t="str">
        <f t="shared" si="12"/>
        <v>第1第1月曜日</v>
      </c>
      <c r="P150" s="12" t="str">
        <f t="shared" si="13"/>
        <v>第2第2月曜日</v>
      </c>
      <c r="Q150" s="12" t="str">
        <f t="shared" si="14"/>
        <v>第3第3月曜日</v>
      </c>
      <c r="R150" s="12" t="str">
        <f t="shared" si="15"/>
        <v>第1第1木曜日</v>
      </c>
      <c r="S150" s="12" t="str">
        <f t="shared" si="16"/>
        <v>第2第2木曜日</v>
      </c>
      <c r="T150" s="12" t="str">
        <f t="shared" si="17"/>
        <v>第3第3木曜日</v>
      </c>
    </row>
    <row r="151" spans="2:20">
      <c r="B151" s="13" t="s">
        <v>157</v>
      </c>
      <c r="C151" s="14" t="s">
        <v>388</v>
      </c>
      <c r="D151" s="14" t="s">
        <v>397</v>
      </c>
      <c r="E151" s="14" t="s">
        <v>391</v>
      </c>
      <c r="F151" s="14" t="s">
        <v>389</v>
      </c>
      <c r="G151" s="14" t="s">
        <v>387</v>
      </c>
      <c r="H151" s="14" t="s">
        <v>392</v>
      </c>
      <c r="I151" s="100"/>
      <c r="J151" s="14" t="s">
        <v>384</v>
      </c>
      <c r="K151" s="14" t="s">
        <v>379</v>
      </c>
      <c r="L151" s="12" t="s">
        <v>380</v>
      </c>
      <c r="M151" s="12" t="s">
        <v>395</v>
      </c>
      <c r="O151" s="12" t="str">
        <f t="shared" si="12"/>
        <v>第1第1月曜日</v>
      </c>
      <c r="P151" s="12" t="str">
        <f t="shared" si="13"/>
        <v>第2第2月曜日</v>
      </c>
      <c r="Q151" s="12" t="str">
        <f t="shared" si="14"/>
        <v>第3第3月曜日</v>
      </c>
      <c r="R151" s="12" t="str">
        <f t="shared" si="15"/>
        <v>第1第1木曜日</v>
      </c>
      <c r="S151" s="12" t="str">
        <f t="shared" si="16"/>
        <v>第2第2木曜日</v>
      </c>
      <c r="T151" s="12" t="str">
        <f t="shared" si="17"/>
        <v>第3第3木曜日</v>
      </c>
    </row>
    <row r="152" spans="2:20">
      <c r="B152" s="13" t="s">
        <v>158</v>
      </c>
      <c r="C152" s="14" t="s">
        <v>388</v>
      </c>
      <c r="D152" s="14" t="s">
        <v>397</v>
      </c>
      <c r="E152" s="14" t="s">
        <v>391</v>
      </c>
      <c r="F152" s="14" t="s">
        <v>389</v>
      </c>
      <c r="G152" s="14" t="s">
        <v>387</v>
      </c>
      <c r="H152" s="14" t="s">
        <v>392</v>
      </c>
      <c r="I152" s="100"/>
      <c r="J152" s="14" t="s">
        <v>396</v>
      </c>
      <c r="K152" s="14" t="s">
        <v>382</v>
      </c>
      <c r="L152" s="12" t="s">
        <v>379</v>
      </c>
      <c r="M152" s="12" t="s">
        <v>384</v>
      </c>
      <c r="O152" s="12" t="str">
        <f t="shared" si="12"/>
        <v>第1第1月曜日</v>
      </c>
      <c r="P152" s="12" t="str">
        <f t="shared" si="13"/>
        <v>第2第2月曜日</v>
      </c>
      <c r="Q152" s="12" t="str">
        <f t="shared" si="14"/>
        <v>第3第3月曜日</v>
      </c>
      <c r="R152" s="12" t="str">
        <f t="shared" si="15"/>
        <v>第1第1木曜日</v>
      </c>
      <c r="S152" s="12" t="str">
        <f t="shared" si="16"/>
        <v>第2第2木曜日</v>
      </c>
      <c r="T152" s="12" t="str">
        <f t="shared" si="17"/>
        <v>第3第3木曜日</v>
      </c>
    </row>
    <row r="153" spans="2:20">
      <c r="B153" s="13" t="s">
        <v>159</v>
      </c>
      <c r="C153" s="14" t="s">
        <v>388</v>
      </c>
      <c r="D153" s="14" t="s">
        <v>397</v>
      </c>
      <c r="E153" s="14" t="s">
        <v>391</v>
      </c>
      <c r="F153" s="14" t="s">
        <v>389</v>
      </c>
      <c r="G153" s="14" t="s">
        <v>387</v>
      </c>
      <c r="H153" s="14" t="s">
        <v>392</v>
      </c>
      <c r="I153" s="100"/>
      <c r="J153" s="14" t="s">
        <v>396</v>
      </c>
      <c r="K153" s="14" t="s">
        <v>382</v>
      </c>
      <c r="L153" s="12" t="s">
        <v>379</v>
      </c>
      <c r="M153" s="12" t="s">
        <v>384</v>
      </c>
      <c r="O153" s="12" t="str">
        <f t="shared" si="12"/>
        <v>第1第1月曜日</v>
      </c>
      <c r="P153" s="12" t="str">
        <f t="shared" si="13"/>
        <v>第2第2月曜日</v>
      </c>
      <c r="Q153" s="12" t="str">
        <f t="shared" si="14"/>
        <v>第3第3月曜日</v>
      </c>
      <c r="R153" s="12" t="str">
        <f t="shared" si="15"/>
        <v>第1第1木曜日</v>
      </c>
      <c r="S153" s="12" t="str">
        <f t="shared" si="16"/>
        <v>第2第2木曜日</v>
      </c>
      <c r="T153" s="12" t="str">
        <f t="shared" si="17"/>
        <v>第3第3木曜日</v>
      </c>
    </row>
    <row r="154" spans="2:20">
      <c r="B154" s="13" t="s">
        <v>160</v>
      </c>
      <c r="C154" s="14" t="s">
        <v>388</v>
      </c>
      <c r="D154" s="14" t="s">
        <v>397</v>
      </c>
      <c r="E154" s="14" t="s">
        <v>391</v>
      </c>
      <c r="F154" s="14" t="s">
        <v>389</v>
      </c>
      <c r="G154" s="14" t="s">
        <v>387</v>
      </c>
      <c r="H154" s="14" t="s">
        <v>392</v>
      </c>
      <c r="I154" s="100"/>
      <c r="J154" s="14" t="s">
        <v>396</v>
      </c>
      <c r="K154" s="14" t="s">
        <v>382</v>
      </c>
      <c r="L154" s="12" t="s">
        <v>379</v>
      </c>
      <c r="M154" s="12" t="s">
        <v>384</v>
      </c>
      <c r="O154" s="12" t="str">
        <f t="shared" si="12"/>
        <v>第1第1月曜日</v>
      </c>
      <c r="P154" s="12" t="str">
        <f t="shared" si="13"/>
        <v>第2第2月曜日</v>
      </c>
      <c r="Q154" s="12" t="str">
        <f t="shared" si="14"/>
        <v>第3第3月曜日</v>
      </c>
      <c r="R154" s="12" t="str">
        <f t="shared" si="15"/>
        <v>第1第1木曜日</v>
      </c>
      <c r="S154" s="12" t="str">
        <f t="shared" si="16"/>
        <v>第2第2木曜日</v>
      </c>
      <c r="T154" s="12" t="str">
        <f t="shared" si="17"/>
        <v>第3第3木曜日</v>
      </c>
    </row>
    <row r="155" spans="2:20">
      <c r="B155" s="13" t="s">
        <v>161</v>
      </c>
      <c r="C155" s="14" t="s">
        <v>388</v>
      </c>
      <c r="D155" s="14" t="s">
        <v>397</v>
      </c>
      <c r="E155" s="14" t="s">
        <v>391</v>
      </c>
      <c r="F155" s="14" t="s">
        <v>389</v>
      </c>
      <c r="G155" s="14" t="s">
        <v>387</v>
      </c>
      <c r="H155" s="14" t="s">
        <v>392</v>
      </c>
      <c r="I155" s="100"/>
      <c r="J155" s="14" t="s">
        <v>396</v>
      </c>
      <c r="K155" s="14" t="s">
        <v>382</v>
      </c>
      <c r="L155" s="12" t="s">
        <v>379</v>
      </c>
      <c r="M155" s="12" t="s">
        <v>384</v>
      </c>
      <c r="O155" s="12" t="str">
        <f t="shared" si="12"/>
        <v>第1第1月曜日</v>
      </c>
      <c r="P155" s="12" t="str">
        <f t="shared" si="13"/>
        <v>第2第2月曜日</v>
      </c>
      <c r="Q155" s="12" t="str">
        <f t="shared" si="14"/>
        <v>第3第3月曜日</v>
      </c>
      <c r="R155" s="12" t="str">
        <f t="shared" si="15"/>
        <v>第1第1木曜日</v>
      </c>
      <c r="S155" s="12" t="str">
        <f t="shared" si="16"/>
        <v>第2第2木曜日</v>
      </c>
      <c r="T155" s="12" t="str">
        <f t="shared" si="17"/>
        <v>第3第3木曜日</v>
      </c>
    </row>
    <row r="156" spans="2:20">
      <c r="B156" s="13" t="s">
        <v>162</v>
      </c>
      <c r="C156" s="14" t="s">
        <v>388</v>
      </c>
      <c r="D156" s="14" t="s">
        <v>397</v>
      </c>
      <c r="E156" s="14" t="s">
        <v>391</v>
      </c>
      <c r="F156" s="14" t="s">
        <v>389</v>
      </c>
      <c r="G156" s="14" t="s">
        <v>387</v>
      </c>
      <c r="H156" s="14" t="s">
        <v>392</v>
      </c>
      <c r="I156" s="100"/>
      <c r="J156" s="14" t="s">
        <v>396</v>
      </c>
      <c r="K156" s="14" t="s">
        <v>382</v>
      </c>
      <c r="L156" s="12" t="s">
        <v>379</v>
      </c>
      <c r="M156" s="12" t="s">
        <v>384</v>
      </c>
      <c r="O156" s="12" t="str">
        <f t="shared" si="12"/>
        <v>第1第1月曜日</v>
      </c>
      <c r="P156" s="12" t="str">
        <f t="shared" si="13"/>
        <v>第2第2月曜日</v>
      </c>
      <c r="Q156" s="12" t="str">
        <f t="shared" si="14"/>
        <v>第3第3月曜日</v>
      </c>
      <c r="R156" s="12" t="str">
        <f t="shared" si="15"/>
        <v>第1第1木曜日</v>
      </c>
      <c r="S156" s="12" t="str">
        <f t="shared" si="16"/>
        <v>第2第2木曜日</v>
      </c>
      <c r="T156" s="12" t="str">
        <f t="shared" si="17"/>
        <v>第3第3木曜日</v>
      </c>
    </row>
    <row r="157" spans="2:20">
      <c r="B157" s="13" t="s">
        <v>163</v>
      </c>
      <c r="C157" s="14" t="s">
        <v>388</v>
      </c>
      <c r="D157" s="14" t="s">
        <v>397</v>
      </c>
      <c r="E157" s="14" t="s">
        <v>391</v>
      </c>
      <c r="F157" s="14" t="s">
        <v>389</v>
      </c>
      <c r="G157" s="14" t="s">
        <v>387</v>
      </c>
      <c r="H157" s="14" t="s">
        <v>392</v>
      </c>
      <c r="I157" s="100"/>
      <c r="J157" s="14" t="s">
        <v>383</v>
      </c>
      <c r="K157" s="14" t="s">
        <v>381</v>
      </c>
      <c r="L157" s="12" t="s">
        <v>396</v>
      </c>
      <c r="M157" s="12" t="s">
        <v>394</v>
      </c>
      <c r="O157" s="12" t="str">
        <f t="shared" si="12"/>
        <v>第1第1月曜日</v>
      </c>
      <c r="P157" s="12" t="str">
        <f t="shared" si="13"/>
        <v>第2第2月曜日</v>
      </c>
      <c r="Q157" s="12" t="str">
        <f t="shared" si="14"/>
        <v>第3第3月曜日</v>
      </c>
      <c r="R157" s="12" t="str">
        <f t="shared" si="15"/>
        <v>第1第1木曜日</v>
      </c>
      <c r="S157" s="12" t="str">
        <f t="shared" si="16"/>
        <v>第2第2木曜日</v>
      </c>
      <c r="T157" s="12" t="str">
        <f t="shared" si="17"/>
        <v>第3第3木曜日</v>
      </c>
    </row>
    <row r="158" spans="2:20">
      <c r="B158" s="13" t="s">
        <v>164</v>
      </c>
      <c r="C158" s="14" t="s">
        <v>388</v>
      </c>
      <c r="D158" s="14" t="s">
        <v>397</v>
      </c>
      <c r="E158" s="14" t="s">
        <v>391</v>
      </c>
      <c r="F158" s="14" t="s">
        <v>389</v>
      </c>
      <c r="G158" s="14" t="s">
        <v>387</v>
      </c>
      <c r="H158" s="14" t="s">
        <v>392</v>
      </c>
      <c r="I158" s="100"/>
      <c r="J158" s="14" t="s">
        <v>383</v>
      </c>
      <c r="K158" s="14" t="s">
        <v>381</v>
      </c>
      <c r="L158" s="12" t="s">
        <v>396</v>
      </c>
      <c r="M158" s="12" t="s">
        <v>394</v>
      </c>
      <c r="O158" s="12" t="str">
        <f t="shared" si="12"/>
        <v>第1第1月曜日</v>
      </c>
      <c r="P158" s="12" t="str">
        <f t="shared" si="13"/>
        <v>第2第2月曜日</v>
      </c>
      <c r="Q158" s="12" t="str">
        <f t="shared" si="14"/>
        <v>第3第3月曜日</v>
      </c>
      <c r="R158" s="12" t="str">
        <f t="shared" si="15"/>
        <v>第1第1木曜日</v>
      </c>
      <c r="S158" s="12" t="str">
        <f t="shared" si="16"/>
        <v>第2第2木曜日</v>
      </c>
      <c r="T158" s="12" t="str">
        <f t="shared" si="17"/>
        <v>第3第3木曜日</v>
      </c>
    </row>
    <row r="159" spans="2:20">
      <c r="B159" s="13" t="s">
        <v>165</v>
      </c>
      <c r="C159" s="14" t="s">
        <v>388</v>
      </c>
      <c r="D159" s="14" t="s">
        <v>397</v>
      </c>
      <c r="E159" s="14" t="s">
        <v>391</v>
      </c>
      <c r="F159" s="14" t="s">
        <v>389</v>
      </c>
      <c r="G159" s="14" t="s">
        <v>387</v>
      </c>
      <c r="H159" s="14" t="s">
        <v>392</v>
      </c>
      <c r="I159" s="100"/>
      <c r="J159" s="14" t="s">
        <v>393</v>
      </c>
      <c r="K159" s="14" t="s">
        <v>383</v>
      </c>
      <c r="L159" s="12" t="s">
        <v>380</v>
      </c>
      <c r="M159" s="12" t="s">
        <v>395</v>
      </c>
      <c r="O159" s="12" t="str">
        <f t="shared" si="12"/>
        <v>第1第1月曜日</v>
      </c>
      <c r="P159" s="12" t="str">
        <f t="shared" si="13"/>
        <v>第2第2月曜日</v>
      </c>
      <c r="Q159" s="12" t="str">
        <f t="shared" si="14"/>
        <v>第3第3月曜日</v>
      </c>
      <c r="R159" s="12" t="str">
        <f t="shared" si="15"/>
        <v>第1第1木曜日</v>
      </c>
      <c r="S159" s="12" t="str">
        <f t="shared" si="16"/>
        <v>第2第2木曜日</v>
      </c>
      <c r="T159" s="12" t="str">
        <f t="shared" si="17"/>
        <v>第3第3木曜日</v>
      </c>
    </row>
    <row r="160" spans="2:20">
      <c r="B160" s="13" t="s">
        <v>166</v>
      </c>
      <c r="C160" s="14" t="s">
        <v>388</v>
      </c>
      <c r="D160" s="14" t="s">
        <v>397</v>
      </c>
      <c r="E160" s="14" t="s">
        <v>391</v>
      </c>
      <c r="F160" s="14" t="s">
        <v>389</v>
      </c>
      <c r="G160" s="14" t="s">
        <v>387</v>
      </c>
      <c r="H160" s="14" t="s">
        <v>392</v>
      </c>
      <c r="I160" s="100"/>
      <c r="J160" s="14" t="s">
        <v>393</v>
      </c>
      <c r="K160" s="14" t="s">
        <v>383</v>
      </c>
      <c r="L160" s="12" t="s">
        <v>380</v>
      </c>
      <c r="M160" s="12" t="s">
        <v>395</v>
      </c>
      <c r="O160" s="12" t="str">
        <f t="shared" si="12"/>
        <v>第1第1月曜日</v>
      </c>
      <c r="P160" s="12" t="str">
        <f t="shared" si="13"/>
        <v>第2第2月曜日</v>
      </c>
      <c r="Q160" s="12" t="str">
        <f t="shared" si="14"/>
        <v>第3第3月曜日</v>
      </c>
      <c r="R160" s="12" t="str">
        <f t="shared" si="15"/>
        <v>第1第1木曜日</v>
      </c>
      <c r="S160" s="12" t="str">
        <f t="shared" si="16"/>
        <v>第2第2木曜日</v>
      </c>
      <c r="T160" s="12" t="str">
        <f t="shared" si="17"/>
        <v>第3第3木曜日</v>
      </c>
    </row>
    <row r="161" spans="2:20">
      <c r="B161" s="13" t="s">
        <v>167</v>
      </c>
      <c r="C161" s="14" t="s">
        <v>388</v>
      </c>
      <c r="D161" s="14" t="s">
        <v>397</v>
      </c>
      <c r="E161" s="14" t="s">
        <v>391</v>
      </c>
      <c r="F161" s="14" t="s">
        <v>389</v>
      </c>
      <c r="G161" s="14" t="s">
        <v>387</v>
      </c>
      <c r="H161" s="14" t="s">
        <v>392</v>
      </c>
      <c r="I161" s="100"/>
      <c r="J161" s="14" t="s">
        <v>393</v>
      </c>
      <c r="K161" s="14" t="s">
        <v>383</v>
      </c>
      <c r="L161" s="12" t="s">
        <v>380</v>
      </c>
      <c r="M161" s="12" t="s">
        <v>395</v>
      </c>
      <c r="O161" s="12" t="str">
        <f t="shared" si="12"/>
        <v>第1第1月曜日</v>
      </c>
      <c r="P161" s="12" t="str">
        <f t="shared" si="13"/>
        <v>第2第2月曜日</v>
      </c>
      <c r="Q161" s="12" t="str">
        <f t="shared" si="14"/>
        <v>第3第3月曜日</v>
      </c>
      <c r="R161" s="12" t="str">
        <f t="shared" si="15"/>
        <v>第1第1木曜日</v>
      </c>
      <c r="S161" s="12" t="str">
        <f t="shared" si="16"/>
        <v>第2第2木曜日</v>
      </c>
      <c r="T161" s="12" t="str">
        <f t="shared" si="17"/>
        <v>第3第3木曜日</v>
      </c>
    </row>
    <row r="162" spans="2:20">
      <c r="B162" s="13" t="s">
        <v>168</v>
      </c>
      <c r="C162" s="14" t="s">
        <v>396</v>
      </c>
      <c r="D162" s="14" t="s">
        <v>379</v>
      </c>
      <c r="E162" s="14" t="s">
        <v>394</v>
      </c>
      <c r="F162" s="14" t="s">
        <v>380</v>
      </c>
      <c r="G162" s="14" t="s">
        <v>383</v>
      </c>
      <c r="H162" s="14" t="s">
        <v>395</v>
      </c>
      <c r="I162" s="100"/>
      <c r="J162" s="14" t="s">
        <v>386</v>
      </c>
      <c r="K162" s="14" t="s">
        <v>390</v>
      </c>
      <c r="L162" s="12" t="s">
        <v>388</v>
      </c>
      <c r="M162" s="12" t="s">
        <v>391</v>
      </c>
      <c r="O162" s="12" t="str">
        <f t="shared" si="12"/>
        <v>第1第1火曜日</v>
      </c>
      <c r="P162" s="12" t="str">
        <f t="shared" si="13"/>
        <v>第2第2火曜日</v>
      </c>
      <c r="Q162" s="12" t="str">
        <f t="shared" si="14"/>
        <v>第3第3火曜日</v>
      </c>
      <c r="R162" s="12" t="str">
        <f t="shared" si="15"/>
        <v>第1第1金曜日</v>
      </c>
      <c r="S162" s="12" t="str">
        <f t="shared" si="16"/>
        <v>第2第2金曜日</v>
      </c>
      <c r="T162" s="12" t="str">
        <f t="shared" si="17"/>
        <v>第3第3金曜日</v>
      </c>
    </row>
    <row r="163" spans="2:20">
      <c r="B163" s="13" t="s">
        <v>169</v>
      </c>
      <c r="C163" s="14" t="s">
        <v>396</v>
      </c>
      <c r="D163" s="14" t="s">
        <v>379</v>
      </c>
      <c r="E163" s="14" t="s">
        <v>394</v>
      </c>
      <c r="F163" s="14" t="s">
        <v>380</v>
      </c>
      <c r="G163" s="14" t="s">
        <v>383</v>
      </c>
      <c r="H163" s="14" t="s">
        <v>395</v>
      </c>
      <c r="I163" s="100"/>
      <c r="J163" s="14" t="s">
        <v>381</v>
      </c>
      <c r="K163" s="14" t="s">
        <v>397</v>
      </c>
      <c r="L163" s="12" t="s">
        <v>387</v>
      </c>
      <c r="M163" s="12" t="s">
        <v>390</v>
      </c>
      <c r="O163" s="12" t="str">
        <f t="shared" si="12"/>
        <v>第1第1火曜日</v>
      </c>
      <c r="P163" s="12" t="str">
        <f t="shared" si="13"/>
        <v>第2第2火曜日</v>
      </c>
      <c r="Q163" s="12" t="str">
        <f t="shared" si="14"/>
        <v>第3第3火曜日</v>
      </c>
      <c r="R163" s="12" t="str">
        <f t="shared" si="15"/>
        <v>第1第1金曜日</v>
      </c>
      <c r="S163" s="12" t="str">
        <f t="shared" si="16"/>
        <v>第2第2金曜日</v>
      </c>
      <c r="T163" s="12" t="str">
        <f t="shared" si="17"/>
        <v>第3第3金曜日</v>
      </c>
    </row>
    <row r="164" spans="2:20">
      <c r="B164" s="13" t="s">
        <v>170</v>
      </c>
      <c r="C164" s="14" t="s">
        <v>388</v>
      </c>
      <c r="D164" s="14" t="s">
        <v>397</v>
      </c>
      <c r="E164" s="14" t="s">
        <v>391</v>
      </c>
      <c r="F164" s="14" t="s">
        <v>389</v>
      </c>
      <c r="G164" s="14" t="s">
        <v>387</v>
      </c>
      <c r="H164" s="14" t="s">
        <v>392</v>
      </c>
      <c r="I164" s="100"/>
      <c r="J164" s="14" t="s">
        <v>383</v>
      </c>
      <c r="K164" s="14" t="s">
        <v>381</v>
      </c>
      <c r="L164" s="12" t="s">
        <v>380</v>
      </c>
      <c r="M164" s="12" t="s">
        <v>395</v>
      </c>
      <c r="O164" s="12" t="str">
        <f t="shared" si="12"/>
        <v>第1第1月曜日</v>
      </c>
      <c r="P164" s="12" t="str">
        <f t="shared" si="13"/>
        <v>第2第2月曜日</v>
      </c>
      <c r="Q164" s="12" t="str">
        <f t="shared" si="14"/>
        <v>第3第3月曜日</v>
      </c>
      <c r="R164" s="12" t="str">
        <f t="shared" si="15"/>
        <v>第1第1木曜日</v>
      </c>
      <c r="S164" s="12" t="str">
        <f t="shared" si="16"/>
        <v>第2第2木曜日</v>
      </c>
      <c r="T164" s="12" t="str">
        <f t="shared" si="17"/>
        <v>第3第3木曜日</v>
      </c>
    </row>
    <row r="165" spans="2:20">
      <c r="B165" s="13" t="s">
        <v>171</v>
      </c>
      <c r="C165" s="14" t="s">
        <v>388</v>
      </c>
      <c r="D165" s="14" t="s">
        <v>397</v>
      </c>
      <c r="E165" s="14" t="s">
        <v>391</v>
      </c>
      <c r="F165" s="14" t="s">
        <v>389</v>
      </c>
      <c r="G165" s="14" t="s">
        <v>387</v>
      </c>
      <c r="H165" s="14" t="s">
        <v>392</v>
      </c>
      <c r="I165" s="100"/>
      <c r="J165" s="14" t="s">
        <v>383</v>
      </c>
      <c r="K165" s="14" t="s">
        <v>381</v>
      </c>
      <c r="L165" s="12" t="s">
        <v>396</v>
      </c>
      <c r="M165" s="12" t="s">
        <v>394</v>
      </c>
      <c r="O165" s="12" t="str">
        <f t="shared" si="12"/>
        <v>第1第1月曜日</v>
      </c>
      <c r="P165" s="12" t="str">
        <f t="shared" si="13"/>
        <v>第2第2月曜日</v>
      </c>
      <c r="Q165" s="12" t="str">
        <f t="shared" si="14"/>
        <v>第3第3月曜日</v>
      </c>
      <c r="R165" s="12" t="str">
        <f t="shared" si="15"/>
        <v>第1第1木曜日</v>
      </c>
      <c r="S165" s="12" t="str">
        <f t="shared" si="16"/>
        <v>第2第2木曜日</v>
      </c>
      <c r="T165" s="12" t="str">
        <f t="shared" si="17"/>
        <v>第3第3木曜日</v>
      </c>
    </row>
    <row r="166" spans="2:20">
      <c r="B166" s="13" t="s">
        <v>172</v>
      </c>
      <c r="C166" s="14" t="s">
        <v>388</v>
      </c>
      <c r="D166" s="14" t="s">
        <v>397</v>
      </c>
      <c r="E166" s="14" t="s">
        <v>391</v>
      </c>
      <c r="F166" s="14" t="s">
        <v>389</v>
      </c>
      <c r="G166" s="14" t="s">
        <v>387</v>
      </c>
      <c r="H166" s="14" t="s">
        <v>392</v>
      </c>
      <c r="I166" s="100"/>
      <c r="J166" s="14" t="s">
        <v>384</v>
      </c>
      <c r="K166" s="14" t="s">
        <v>386</v>
      </c>
      <c r="L166" s="12" t="s">
        <v>381</v>
      </c>
      <c r="M166" s="12" t="s">
        <v>385</v>
      </c>
      <c r="O166" s="12" t="str">
        <f t="shared" si="12"/>
        <v>第1第1月曜日</v>
      </c>
      <c r="P166" s="12" t="str">
        <f t="shared" si="13"/>
        <v>第2第2月曜日</v>
      </c>
      <c r="Q166" s="12" t="str">
        <f t="shared" si="14"/>
        <v>第3第3月曜日</v>
      </c>
      <c r="R166" s="12" t="str">
        <f t="shared" si="15"/>
        <v>第1第1木曜日</v>
      </c>
      <c r="S166" s="12" t="str">
        <f t="shared" si="16"/>
        <v>第2第2木曜日</v>
      </c>
      <c r="T166" s="12" t="str">
        <f t="shared" si="17"/>
        <v>第3第3木曜日</v>
      </c>
    </row>
    <row r="167" spans="2:20">
      <c r="B167" s="13" t="s">
        <v>173</v>
      </c>
      <c r="C167" s="14" t="s">
        <v>396</v>
      </c>
      <c r="D167" s="14" t="s">
        <v>379</v>
      </c>
      <c r="E167" s="14" t="s">
        <v>394</v>
      </c>
      <c r="F167" s="14" t="s">
        <v>380</v>
      </c>
      <c r="G167" s="14" t="s">
        <v>383</v>
      </c>
      <c r="H167" s="14" t="s">
        <v>395</v>
      </c>
      <c r="I167" s="100"/>
      <c r="J167" s="14" t="s">
        <v>386</v>
      </c>
      <c r="K167" s="14" t="s">
        <v>390</v>
      </c>
      <c r="L167" s="12" t="s">
        <v>388</v>
      </c>
      <c r="M167" s="12" t="s">
        <v>391</v>
      </c>
      <c r="O167" s="12" t="str">
        <f t="shared" si="12"/>
        <v>第1第1火曜日</v>
      </c>
      <c r="P167" s="12" t="str">
        <f t="shared" si="13"/>
        <v>第2第2火曜日</v>
      </c>
      <c r="Q167" s="12" t="str">
        <f t="shared" si="14"/>
        <v>第3第3火曜日</v>
      </c>
      <c r="R167" s="12" t="str">
        <f t="shared" si="15"/>
        <v>第1第1金曜日</v>
      </c>
      <c r="S167" s="12" t="str">
        <f t="shared" si="16"/>
        <v>第2第2金曜日</v>
      </c>
      <c r="T167" s="12" t="str">
        <f t="shared" si="17"/>
        <v>第3第3金曜日</v>
      </c>
    </row>
    <row r="168" spans="2:20">
      <c r="B168" s="13" t="s">
        <v>174</v>
      </c>
      <c r="C168" s="14" t="s">
        <v>388</v>
      </c>
      <c r="D168" s="14" t="s">
        <v>397</v>
      </c>
      <c r="E168" s="14" t="s">
        <v>391</v>
      </c>
      <c r="F168" s="14" t="s">
        <v>389</v>
      </c>
      <c r="G168" s="14" t="s">
        <v>387</v>
      </c>
      <c r="H168" s="14" t="s">
        <v>392</v>
      </c>
      <c r="I168" s="100"/>
      <c r="J168" s="14" t="s">
        <v>386</v>
      </c>
      <c r="K168" s="14" t="s">
        <v>396</v>
      </c>
      <c r="L168" s="12" t="s">
        <v>379</v>
      </c>
      <c r="M168" s="12" t="s">
        <v>384</v>
      </c>
      <c r="O168" s="12" t="str">
        <f t="shared" si="12"/>
        <v>第1第1月曜日</v>
      </c>
      <c r="P168" s="12" t="str">
        <f t="shared" si="13"/>
        <v>第2第2月曜日</v>
      </c>
      <c r="Q168" s="12" t="str">
        <f t="shared" si="14"/>
        <v>第3第3月曜日</v>
      </c>
      <c r="R168" s="12" t="str">
        <f t="shared" si="15"/>
        <v>第1第1木曜日</v>
      </c>
      <c r="S168" s="12" t="str">
        <f t="shared" si="16"/>
        <v>第2第2木曜日</v>
      </c>
      <c r="T168" s="12" t="str">
        <f t="shared" si="17"/>
        <v>第3第3木曜日</v>
      </c>
    </row>
    <row r="169" spans="2:20">
      <c r="B169" s="13" t="s">
        <v>175</v>
      </c>
      <c r="C169" s="14" t="s">
        <v>388</v>
      </c>
      <c r="D169" s="14" t="s">
        <v>397</v>
      </c>
      <c r="E169" s="14" t="s">
        <v>391</v>
      </c>
      <c r="F169" s="14" t="s">
        <v>389</v>
      </c>
      <c r="G169" s="14" t="s">
        <v>387</v>
      </c>
      <c r="H169" s="14" t="s">
        <v>392</v>
      </c>
      <c r="I169" s="100"/>
      <c r="J169" s="14" t="s">
        <v>386</v>
      </c>
      <c r="K169" s="14" t="s">
        <v>396</v>
      </c>
      <c r="L169" s="12" t="s">
        <v>379</v>
      </c>
      <c r="M169" s="12" t="s">
        <v>384</v>
      </c>
      <c r="O169" s="12" t="str">
        <f t="shared" si="12"/>
        <v>第1第1月曜日</v>
      </c>
      <c r="P169" s="12" t="str">
        <f t="shared" si="13"/>
        <v>第2第2月曜日</v>
      </c>
      <c r="Q169" s="12" t="str">
        <f t="shared" si="14"/>
        <v>第3第3月曜日</v>
      </c>
      <c r="R169" s="12" t="str">
        <f t="shared" si="15"/>
        <v>第1第1木曜日</v>
      </c>
      <c r="S169" s="12" t="str">
        <f t="shared" si="16"/>
        <v>第2第2木曜日</v>
      </c>
      <c r="T169" s="12" t="str">
        <f t="shared" si="17"/>
        <v>第3第3木曜日</v>
      </c>
    </row>
    <row r="170" spans="2:20">
      <c r="B170" s="13" t="s">
        <v>176</v>
      </c>
      <c r="C170" s="14" t="s">
        <v>388</v>
      </c>
      <c r="D170" s="14" t="s">
        <v>397</v>
      </c>
      <c r="E170" s="14" t="s">
        <v>391</v>
      </c>
      <c r="F170" s="14" t="s">
        <v>389</v>
      </c>
      <c r="G170" s="14" t="s">
        <v>387</v>
      </c>
      <c r="H170" s="14" t="s">
        <v>392</v>
      </c>
      <c r="I170" s="100"/>
      <c r="J170" s="14" t="s">
        <v>386</v>
      </c>
      <c r="K170" s="14" t="s">
        <v>396</v>
      </c>
      <c r="L170" s="12" t="s">
        <v>379</v>
      </c>
      <c r="M170" s="12" t="s">
        <v>384</v>
      </c>
      <c r="O170" s="12" t="str">
        <f t="shared" si="12"/>
        <v>第1第1月曜日</v>
      </c>
      <c r="P170" s="12" t="str">
        <f t="shared" si="13"/>
        <v>第2第2月曜日</v>
      </c>
      <c r="Q170" s="12" t="str">
        <f t="shared" si="14"/>
        <v>第3第3月曜日</v>
      </c>
      <c r="R170" s="12" t="str">
        <f t="shared" si="15"/>
        <v>第1第1木曜日</v>
      </c>
      <c r="S170" s="12" t="str">
        <f t="shared" si="16"/>
        <v>第2第2木曜日</v>
      </c>
      <c r="T170" s="12" t="str">
        <f t="shared" si="17"/>
        <v>第3第3木曜日</v>
      </c>
    </row>
    <row r="171" spans="2:20">
      <c r="B171" s="13" t="s">
        <v>177</v>
      </c>
      <c r="C171" s="14" t="s">
        <v>388</v>
      </c>
      <c r="D171" s="14" t="s">
        <v>397</v>
      </c>
      <c r="E171" s="14" t="s">
        <v>391</v>
      </c>
      <c r="F171" s="14" t="s">
        <v>389</v>
      </c>
      <c r="G171" s="14" t="s">
        <v>387</v>
      </c>
      <c r="H171" s="14" t="s">
        <v>392</v>
      </c>
      <c r="I171" s="100"/>
      <c r="J171" s="14" t="s">
        <v>386</v>
      </c>
      <c r="K171" s="14" t="s">
        <v>396</v>
      </c>
      <c r="L171" s="12" t="s">
        <v>379</v>
      </c>
      <c r="M171" s="12" t="s">
        <v>384</v>
      </c>
      <c r="O171" s="12" t="str">
        <f t="shared" si="12"/>
        <v>第1第1月曜日</v>
      </c>
      <c r="P171" s="12" t="str">
        <f t="shared" si="13"/>
        <v>第2第2月曜日</v>
      </c>
      <c r="Q171" s="12" t="str">
        <f t="shared" si="14"/>
        <v>第3第3月曜日</v>
      </c>
      <c r="R171" s="12" t="str">
        <f t="shared" si="15"/>
        <v>第1第1木曜日</v>
      </c>
      <c r="S171" s="12" t="str">
        <f t="shared" si="16"/>
        <v>第2第2木曜日</v>
      </c>
      <c r="T171" s="12" t="str">
        <f t="shared" si="17"/>
        <v>第3第3木曜日</v>
      </c>
    </row>
    <row r="172" spans="2:20">
      <c r="B172" s="13" t="s">
        <v>178</v>
      </c>
      <c r="C172" s="14" t="s">
        <v>388</v>
      </c>
      <c r="D172" s="14" t="s">
        <v>397</v>
      </c>
      <c r="E172" s="14" t="s">
        <v>391</v>
      </c>
      <c r="F172" s="14" t="s">
        <v>389</v>
      </c>
      <c r="G172" s="14" t="s">
        <v>387</v>
      </c>
      <c r="H172" s="14" t="s">
        <v>392</v>
      </c>
      <c r="I172" s="100"/>
      <c r="J172" s="14" t="s">
        <v>386</v>
      </c>
      <c r="K172" s="14" t="s">
        <v>396</v>
      </c>
      <c r="L172" s="12" t="s">
        <v>379</v>
      </c>
      <c r="M172" s="12" t="s">
        <v>384</v>
      </c>
      <c r="O172" s="12" t="str">
        <f t="shared" si="12"/>
        <v>第1第1月曜日</v>
      </c>
      <c r="P172" s="12" t="str">
        <f t="shared" si="13"/>
        <v>第2第2月曜日</v>
      </c>
      <c r="Q172" s="12" t="str">
        <f t="shared" si="14"/>
        <v>第3第3月曜日</v>
      </c>
      <c r="R172" s="12" t="str">
        <f t="shared" si="15"/>
        <v>第1第1木曜日</v>
      </c>
      <c r="S172" s="12" t="str">
        <f t="shared" si="16"/>
        <v>第2第2木曜日</v>
      </c>
      <c r="T172" s="12" t="str">
        <f t="shared" si="17"/>
        <v>第3第3木曜日</v>
      </c>
    </row>
    <row r="173" spans="2:20">
      <c r="B173" s="13" t="s">
        <v>179</v>
      </c>
      <c r="C173" s="14" t="s">
        <v>388</v>
      </c>
      <c r="D173" s="14" t="s">
        <v>397</v>
      </c>
      <c r="E173" s="14" t="s">
        <v>391</v>
      </c>
      <c r="F173" s="14" t="s">
        <v>389</v>
      </c>
      <c r="G173" s="14" t="s">
        <v>387</v>
      </c>
      <c r="H173" s="14" t="s">
        <v>392</v>
      </c>
      <c r="I173" s="100"/>
      <c r="J173" s="14" t="s">
        <v>383</v>
      </c>
      <c r="K173" s="14" t="s">
        <v>381</v>
      </c>
      <c r="L173" s="12" t="s">
        <v>396</v>
      </c>
      <c r="M173" s="12" t="s">
        <v>394</v>
      </c>
      <c r="O173" s="12" t="str">
        <f t="shared" si="12"/>
        <v>第1第1月曜日</v>
      </c>
      <c r="P173" s="12" t="str">
        <f t="shared" si="13"/>
        <v>第2第2月曜日</v>
      </c>
      <c r="Q173" s="12" t="str">
        <f t="shared" si="14"/>
        <v>第3第3月曜日</v>
      </c>
      <c r="R173" s="12" t="str">
        <f t="shared" si="15"/>
        <v>第1第1木曜日</v>
      </c>
      <c r="S173" s="12" t="str">
        <f t="shared" si="16"/>
        <v>第2第2木曜日</v>
      </c>
      <c r="T173" s="12" t="str">
        <f t="shared" si="17"/>
        <v>第3第3木曜日</v>
      </c>
    </row>
    <row r="174" spans="2:20">
      <c r="B174" s="13" t="s">
        <v>180</v>
      </c>
      <c r="C174" s="14" t="s">
        <v>388</v>
      </c>
      <c r="D174" s="14" t="s">
        <v>397</v>
      </c>
      <c r="E174" s="14" t="s">
        <v>391</v>
      </c>
      <c r="F174" s="14" t="s">
        <v>389</v>
      </c>
      <c r="G174" s="14" t="s">
        <v>387</v>
      </c>
      <c r="H174" s="14" t="s">
        <v>392</v>
      </c>
      <c r="I174" s="100"/>
      <c r="J174" s="14" t="s">
        <v>381</v>
      </c>
      <c r="K174" s="14" t="s">
        <v>382</v>
      </c>
      <c r="L174" s="12" t="s">
        <v>383</v>
      </c>
      <c r="M174" s="12" t="s">
        <v>393</v>
      </c>
      <c r="O174" s="12" t="str">
        <f t="shared" si="12"/>
        <v>第1第1月曜日</v>
      </c>
      <c r="P174" s="12" t="str">
        <f t="shared" si="13"/>
        <v>第2第2月曜日</v>
      </c>
      <c r="Q174" s="12" t="str">
        <f t="shared" si="14"/>
        <v>第3第3月曜日</v>
      </c>
      <c r="R174" s="12" t="str">
        <f t="shared" si="15"/>
        <v>第1第1木曜日</v>
      </c>
      <c r="S174" s="12" t="str">
        <f t="shared" si="16"/>
        <v>第2第2木曜日</v>
      </c>
      <c r="T174" s="12" t="str">
        <f t="shared" si="17"/>
        <v>第3第3木曜日</v>
      </c>
    </row>
    <row r="175" spans="2:20">
      <c r="B175" s="13" t="s">
        <v>181</v>
      </c>
      <c r="C175" s="14" t="s">
        <v>388</v>
      </c>
      <c r="D175" s="14" t="s">
        <v>397</v>
      </c>
      <c r="E175" s="14" t="s">
        <v>391</v>
      </c>
      <c r="F175" s="14" t="s">
        <v>389</v>
      </c>
      <c r="G175" s="14" t="s">
        <v>387</v>
      </c>
      <c r="H175" s="14" t="s">
        <v>392</v>
      </c>
      <c r="I175" s="100"/>
      <c r="J175" s="14" t="s">
        <v>380</v>
      </c>
      <c r="K175" s="14" t="s">
        <v>381</v>
      </c>
      <c r="L175" s="12" t="s">
        <v>383</v>
      </c>
      <c r="M175" s="12" t="s">
        <v>393</v>
      </c>
      <c r="O175" s="12" t="str">
        <f t="shared" si="12"/>
        <v>第1第1月曜日</v>
      </c>
      <c r="P175" s="12" t="str">
        <f t="shared" si="13"/>
        <v>第2第2月曜日</v>
      </c>
      <c r="Q175" s="12" t="str">
        <f t="shared" si="14"/>
        <v>第3第3月曜日</v>
      </c>
      <c r="R175" s="12" t="str">
        <f t="shared" si="15"/>
        <v>第1第1木曜日</v>
      </c>
      <c r="S175" s="12" t="str">
        <f t="shared" si="16"/>
        <v>第2第2木曜日</v>
      </c>
      <c r="T175" s="12" t="str">
        <f t="shared" si="17"/>
        <v>第3第3木曜日</v>
      </c>
    </row>
    <row r="176" spans="2:20">
      <c r="B176" s="13" t="s">
        <v>182</v>
      </c>
      <c r="C176" s="14" t="s">
        <v>388</v>
      </c>
      <c r="D176" s="14" t="s">
        <v>397</v>
      </c>
      <c r="E176" s="14" t="s">
        <v>391</v>
      </c>
      <c r="F176" s="14" t="s">
        <v>389</v>
      </c>
      <c r="G176" s="14" t="s">
        <v>387</v>
      </c>
      <c r="H176" s="14" t="s">
        <v>392</v>
      </c>
      <c r="I176" s="100"/>
      <c r="J176" s="14" t="s">
        <v>380</v>
      </c>
      <c r="K176" s="14" t="s">
        <v>381</v>
      </c>
      <c r="L176" s="12" t="s">
        <v>383</v>
      </c>
      <c r="M176" s="12" t="s">
        <v>393</v>
      </c>
      <c r="O176" s="12" t="str">
        <f t="shared" si="12"/>
        <v>第1第1月曜日</v>
      </c>
      <c r="P176" s="12" t="str">
        <f t="shared" si="13"/>
        <v>第2第2月曜日</v>
      </c>
      <c r="Q176" s="12" t="str">
        <f t="shared" si="14"/>
        <v>第3第3月曜日</v>
      </c>
      <c r="R176" s="12" t="str">
        <f t="shared" si="15"/>
        <v>第1第1木曜日</v>
      </c>
      <c r="S176" s="12" t="str">
        <f t="shared" si="16"/>
        <v>第2第2木曜日</v>
      </c>
      <c r="T176" s="12" t="str">
        <f t="shared" si="17"/>
        <v>第3第3木曜日</v>
      </c>
    </row>
    <row r="177" spans="2:20">
      <c r="B177" s="13" t="s">
        <v>183</v>
      </c>
      <c r="C177" s="14" t="s">
        <v>388</v>
      </c>
      <c r="D177" s="14" t="s">
        <v>397</v>
      </c>
      <c r="E177" s="14" t="s">
        <v>391</v>
      </c>
      <c r="F177" s="14" t="s">
        <v>389</v>
      </c>
      <c r="G177" s="14" t="s">
        <v>387</v>
      </c>
      <c r="H177" s="14" t="s">
        <v>392</v>
      </c>
      <c r="I177" s="100"/>
      <c r="J177" s="14" t="s">
        <v>395</v>
      </c>
      <c r="K177" s="14" t="s">
        <v>385</v>
      </c>
      <c r="L177" s="12" t="s">
        <v>383</v>
      </c>
      <c r="M177" s="12" t="s">
        <v>393</v>
      </c>
      <c r="O177" s="12" t="str">
        <f t="shared" si="12"/>
        <v>第1第1月曜日</v>
      </c>
      <c r="P177" s="12" t="str">
        <f t="shared" si="13"/>
        <v>第2第2月曜日</v>
      </c>
      <c r="Q177" s="12" t="str">
        <f t="shared" si="14"/>
        <v>第3第3月曜日</v>
      </c>
      <c r="R177" s="12" t="str">
        <f t="shared" si="15"/>
        <v>第1第1木曜日</v>
      </c>
      <c r="S177" s="12" t="str">
        <f t="shared" si="16"/>
        <v>第2第2木曜日</v>
      </c>
      <c r="T177" s="12" t="str">
        <f t="shared" si="17"/>
        <v>第3第3木曜日</v>
      </c>
    </row>
    <row r="178" spans="2:20">
      <c r="B178" s="13" t="s">
        <v>184</v>
      </c>
      <c r="C178" s="14" t="s">
        <v>388</v>
      </c>
      <c r="D178" s="14" t="s">
        <v>397</v>
      </c>
      <c r="E178" s="14" t="s">
        <v>391</v>
      </c>
      <c r="F178" s="14" t="s">
        <v>389</v>
      </c>
      <c r="G178" s="14" t="s">
        <v>387</v>
      </c>
      <c r="H178" s="14" t="s">
        <v>392</v>
      </c>
      <c r="I178" s="100"/>
      <c r="J178" s="14" t="s">
        <v>395</v>
      </c>
      <c r="K178" s="14" t="s">
        <v>385</v>
      </c>
      <c r="L178" s="12" t="s">
        <v>383</v>
      </c>
      <c r="M178" s="12" t="s">
        <v>393</v>
      </c>
      <c r="O178" s="12" t="str">
        <f t="shared" si="12"/>
        <v>第1第1月曜日</v>
      </c>
      <c r="P178" s="12" t="str">
        <f t="shared" si="13"/>
        <v>第2第2月曜日</v>
      </c>
      <c r="Q178" s="12" t="str">
        <f t="shared" si="14"/>
        <v>第3第3月曜日</v>
      </c>
      <c r="R178" s="12" t="str">
        <f t="shared" si="15"/>
        <v>第1第1木曜日</v>
      </c>
      <c r="S178" s="12" t="str">
        <f t="shared" si="16"/>
        <v>第2第2木曜日</v>
      </c>
      <c r="T178" s="12" t="str">
        <f t="shared" si="17"/>
        <v>第3第3木曜日</v>
      </c>
    </row>
    <row r="179" spans="2:20">
      <c r="B179" s="13" t="s">
        <v>185</v>
      </c>
      <c r="C179" s="14" t="s">
        <v>388</v>
      </c>
      <c r="D179" s="14" t="s">
        <v>397</v>
      </c>
      <c r="E179" s="14" t="s">
        <v>391</v>
      </c>
      <c r="F179" s="14" t="s">
        <v>389</v>
      </c>
      <c r="G179" s="14" t="s">
        <v>387</v>
      </c>
      <c r="H179" s="14" t="s">
        <v>392</v>
      </c>
      <c r="I179" s="100"/>
      <c r="J179" s="14" t="s">
        <v>384</v>
      </c>
      <c r="K179" s="14" t="s">
        <v>379</v>
      </c>
      <c r="L179" s="12" t="s">
        <v>380</v>
      </c>
      <c r="M179" s="12" t="s">
        <v>395</v>
      </c>
      <c r="O179" s="12" t="str">
        <f t="shared" si="12"/>
        <v>第1第1月曜日</v>
      </c>
      <c r="P179" s="12" t="str">
        <f t="shared" si="13"/>
        <v>第2第2月曜日</v>
      </c>
      <c r="Q179" s="12" t="str">
        <f t="shared" si="14"/>
        <v>第3第3月曜日</v>
      </c>
      <c r="R179" s="12" t="str">
        <f t="shared" si="15"/>
        <v>第1第1木曜日</v>
      </c>
      <c r="S179" s="12" t="str">
        <f t="shared" si="16"/>
        <v>第2第2木曜日</v>
      </c>
      <c r="T179" s="12" t="str">
        <f t="shared" si="17"/>
        <v>第3第3木曜日</v>
      </c>
    </row>
    <row r="180" spans="2:20">
      <c r="B180" s="13" t="s">
        <v>186</v>
      </c>
      <c r="C180" s="14" t="s">
        <v>388</v>
      </c>
      <c r="D180" s="14" t="s">
        <v>397</v>
      </c>
      <c r="E180" s="14" t="s">
        <v>391</v>
      </c>
      <c r="F180" s="14" t="s">
        <v>389</v>
      </c>
      <c r="G180" s="14" t="s">
        <v>387</v>
      </c>
      <c r="H180" s="14" t="s">
        <v>392</v>
      </c>
      <c r="I180" s="100"/>
      <c r="J180" s="14" t="s">
        <v>395</v>
      </c>
      <c r="K180" s="14" t="s">
        <v>385</v>
      </c>
      <c r="L180" s="12" t="s">
        <v>383</v>
      </c>
      <c r="M180" s="12" t="s">
        <v>393</v>
      </c>
      <c r="O180" s="12" t="str">
        <f t="shared" si="12"/>
        <v>第1第1月曜日</v>
      </c>
      <c r="P180" s="12" t="str">
        <f t="shared" si="13"/>
        <v>第2第2月曜日</v>
      </c>
      <c r="Q180" s="12" t="str">
        <f t="shared" si="14"/>
        <v>第3第3月曜日</v>
      </c>
      <c r="R180" s="12" t="str">
        <f t="shared" si="15"/>
        <v>第1第1木曜日</v>
      </c>
      <c r="S180" s="12" t="str">
        <f t="shared" si="16"/>
        <v>第2第2木曜日</v>
      </c>
      <c r="T180" s="12" t="str">
        <f t="shared" si="17"/>
        <v>第3第3木曜日</v>
      </c>
    </row>
    <row r="181" spans="2:20">
      <c r="B181" s="13" t="s">
        <v>187</v>
      </c>
      <c r="C181" s="14" t="s">
        <v>388</v>
      </c>
      <c r="D181" s="14" t="s">
        <v>397</v>
      </c>
      <c r="E181" s="14" t="s">
        <v>391</v>
      </c>
      <c r="F181" s="14" t="s">
        <v>389</v>
      </c>
      <c r="G181" s="14" t="s">
        <v>387</v>
      </c>
      <c r="H181" s="14" t="s">
        <v>392</v>
      </c>
      <c r="I181" s="100"/>
      <c r="J181" s="14" t="s">
        <v>395</v>
      </c>
      <c r="K181" s="14" t="s">
        <v>385</v>
      </c>
      <c r="L181" s="12" t="s">
        <v>383</v>
      </c>
      <c r="M181" s="12" t="s">
        <v>393</v>
      </c>
      <c r="O181" s="12" t="str">
        <f t="shared" si="12"/>
        <v>第1第1月曜日</v>
      </c>
      <c r="P181" s="12" t="str">
        <f t="shared" si="13"/>
        <v>第2第2月曜日</v>
      </c>
      <c r="Q181" s="12" t="str">
        <f t="shared" si="14"/>
        <v>第3第3月曜日</v>
      </c>
      <c r="R181" s="12" t="str">
        <f t="shared" si="15"/>
        <v>第1第1木曜日</v>
      </c>
      <c r="S181" s="12" t="str">
        <f t="shared" si="16"/>
        <v>第2第2木曜日</v>
      </c>
      <c r="T181" s="12" t="str">
        <f t="shared" si="17"/>
        <v>第3第3木曜日</v>
      </c>
    </row>
    <row r="182" spans="2:20">
      <c r="B182" s="13" t="s">
        <v>188</v>
      </c>
      <c r="C182" s="14" t="s">
        <v>388</v>
      </c>
      <c r="D182" s="14" t="s">
        <v>397</v>
      </c>
      <c r="E182" s="14" t="s">
        <v>391</v>
      </c>
      <c r="F182" s="14" t="s">
        <v>389</v>
      </c>
      <c r="G182" s="14" t="s">
        <v>387</v>
      </c>
      <c r="H182" s="14" t="s">
        <v>392</v>
      </c>
      <c r="I182" s="100"/>
      <c r="J182" s="14" t="s">
        <v>395</v>
      </c>
      <c r="K182" s="14" t="s">
        <v>385</v>
      </c>
      <c r="L182" s="12" t="s">
        <v>383</v>
      </c>
      <c r="M182" s="12" t="s">
        <v>393</v>
      </c>
      <c r="O182" s="12" t="str">
        <f t="shared" si="12"/>
        <v>第1第1月曜日</v>
      </c>
      <c r="P182" s="12" t="str">
        <f t="shared" si="13"/>
        <v>第2第2月曜日</v>
      </c>
      <c r="Q182" s="12" t="str">
        <f t="shared" si="14"/>
        <v>第3第3月曜日</v>
      </c>
      <c r="R182" s="12" t="str">
        <f t="shared" si="15"/>
        <v>第1第1木曜日</v>
      </c>
      <c r="S182" s="12" t="str">
        <f t="shared" si="16"/>
        <v>第2第2木曜日</v>
      </c>
      <c r="T182" s="12" t="str">
        <f t="shared" si="17"/>
        <v>第3第3木曜日</v>
      </c>
    </row>
    <row r="183" spans="2:20">
      <c r="B183" s="13" t="s">
        <v>189</v>
      </c>
      <c r="C183" s="14" t="s">
        <v>388</v>
      </c>
      <c r="D183" s="14" t="s">
        <v>397</v>
      </c>
      <c r="E183" s="14" t="s">
        <v>391</v>
      </c>
      <c r="F183" s="14" t="s">
        <v>389</v>
      </c>
      <c r="G183" s="14" t="s">
        <v>387</v>
      </c>
      <c r="H183" s="14" t="s">
        <v>392</v>
      </c>
      <c r="I183" s="100"/>
      <c r="J183" s="14" t="s">
        <v>395</v>
      </c>
      <c r="K183" s="14" t="s">
        <v>385</v>
      </c>
      <c r="L183" s="12" t="s">
        <v>383</v>
      </c>
      <c r="M183" s="12" t="s">
        <v>393</v>
      </c>
      <c r="O183" s="12" t="str">
        <f t="shared" si="12"/>
        <v>第1第1月曜日</v>
      </c>
      <c r="P183" s="12" t="str">
        <f t="shared" si="13"/>
        <v>第2第2月曜日</v>
      </c>
      <c r="Q183" s="12" t="str">
        <f t="shared" si="14"/>
        <v>第3第3月曜日</v>
      </c>
      <c r="R183" s="12" t="str">
        <f t="shared" si="15"/>
        <v>第1第1木曜日</v>
      </c>
      <c r="S183" s="12" t="str">
        <f t="shared" si="16"/>
        <v>第2第2木曜日</v>
      </c>
      <c r="T183" s="12" t="str">
        <f t="shared" si="17"/>
        <v>第3第3木曜日</v>
      </c>
    </row>
    <row r="184" spans="2:20">
      <c r="B184" s="13" t="s">
        <v>190</v>
      </c>
      <c r="C184" s="14" t="s">
        <v>388</v>
      </c>
      <c r="D184" s="14" t="s">
        <v>397</v>
      </c>
      <c r="E184" s="14" t="s">
        <v>391</v>
      </c>
      <c r="F184" s="14" t="s">
        <v>389</v>
      </c>
      <c r="G184" s="14" t="s">
        <v>387</v>
      </c>
      <c r="H184" s="14" t="s">
        <v>392</v>
      </c>
      <c r="I184" s="100"/>
      <c r="J184" s="14" t="s">
        <v>395</v>
      </c>
      <c r="K184" s="14" t="s">
        <v>385</v>
      </c>
      <c r="L184" s="12" t="s">
        <v>383</v>
      </c>
      <c r="M184" s="12" t="s">
        <v>393</v>
      </c>
      <c r="O184" s="12" t="str">
        <f t="shared" si="12"/>
        <v>第1第1月曜日</v>
      </c>
      <c r="P184" s="12" t="str">
        <f t="shared" si="13"/>
        <v>第2第2月曜日</v>
      </c>
      <c r="Q184" s="12" t="str">
        <f t="shared" si="14"/>
        <v>第3第3月曜日</v>
      </c>
      <c r="R184" s="12" t="str">
        <f t="shared" si="15"/>
        <v>第1第1木曜日</v>
      </c>
      <c r="S184" s="12" t="str">
        <f t="shared" si="16"/>
        <v>第2第2木曜日</v>
      </c>
      <c r="T184" s="12" t="str">
        <f t="shared" si="17"/>
        <v>第3第3木曜日</v>
      </c>
    </row>
    <row r="185" spans="2:20">
      <c r="B185" s="13" t="s">
        <v>191</v>
      </c>
      <c r="C185" s="14" t="s">
        <v>388</v>
      </c>
      <c r="D185" s="14" t="s">
        <v>397</v>
      </c>
      <c r="E185" s="14" t="s">
        <v>391</v>
      </c>
      <c r="F185" s="14" t="s">
        <v>389</v>
      </c>
      <c r="G185" s="14" t="s">
        <v>387</v>
      </c>
      <c r="H185" s="14" t="s">
        <v>392</v>
      </c>
      <c r="I185" s="100"/>
      <c r="J185" s="14" t="s">
        <v>395</v>
      </c>
      <c r="K185" s="14" t="s">
        <v>385</v>
      </c>
      <c r="L185" s="12" t="s">
        <v>383</v>
      </c>
      <c r="M185" s="12" t="s">
        <v>393</v>
      </c>
      <c r="O185" s="12" t="str">
        <f t="shared" si="12"/>
        <v>第1第1月曜日</v>
      </c>
      <c r="P185" s="12" t="str">
        <f t="shared" si="13"/>
        <v>第2第2月曜日</v>
      </c>
      <c r="Q185" s="12" t="str">
        <f t="shared" si="14"/>
        <v>第3第3月曜日</v>
      </c>
      <c r="R185" s="12" t="str">
        <f t="shared" si="15"/>
        <v>第1第1木曜日</v>
      </c>
      <c r="S185" s="12" t="str">
        <f t="shared" si="16"/>
        <v>第2第2木曜日</v>
      </c>
      <c r="T185" s="12" t="str">
        <f t="shared" si="17"/>
        <v>第3第3木曜日</v>
      </c>
    </row>
    <row r="186" spans="2:20">
      <c r="B186" s="13" t="s">
        <v>192</v>
      </c>
      <c r="C186" s="14" t="s">
        <v>396</v>
      </c>
      <c r="D186" s="14" t="s">
        <v>379</v>
      </c>
      <c r="E186" s="14" t="s">
        <v>394</v>
      </c>
      <c r="F186" s="14" t="s">
        <v>380</v>
      </c>
      <c r="G186" s="14" t="s">
        <v>383</v>
      </c>
      <c r="H186" s="14" t="s">
        <v>395</v>
      </c>
      <c r="I186" s="100"/>
      <c r="J186" s="14" t="s">
        <v>392</v>
      </c>
      <c r="K186" s="14" t="s">
        <v>382</v>
      </c>
      <c r="L186" s="12" t="s">
        <v>387</v>
      </c>
      <c r="M186" s="12" t="s">
        <v>390</v>
      </c>
      <c r="O186" s="12" t="str">
        <f t="shared" si="12"/>
        <v>第1第1火曜日</v>
      </c>
      <c r="P186" s="12" t="str">
        <f t="shared" si="13"/>
        <v>第2第2火曜日</v>
      </c>
      <c r="Q186" s="12" t="str">
        <f t="shared" si="14"/>
        <v>第3第3火曜日</v>
      </c>
      <c r="R186" s="12" t="str">
        <f t="shared" si="15"/>
        <v>第1第1金曜日</v>
      </c>
      <c r="S186" s="12" t="str">
        <f t="shared" si="16"/>
        <v>第2第2金曜日</v>
      </c>
      <c r="T186" s="12" t="str">
        <f t="shared" si="17"/>
        <v>第3第3金曜日</v>
      </c>
    </row>
    <row r="187" spans="2:20">
      <c r="B187" s="13" t="s">
        <v>193</v>
      </c>
      <c r="C187" s="14" t="s">
        <v>396</v>
      </c>
      <c r="D187" s="14" t="s">
        <v>379</v>
      </c>
      <c r="E187" s="14" t="s">
        <v>394</v>
      </c>
      <c r="F187" s="14" t="s">
        <v>380</v>
      </c>
      <c r="G187" s="14" t="s">
        <v>383</v>
      </c>
      <c r="H187" s="14" t="s">
        <v>395</v>
      </c>
      <c r="I187" s="100"/>
      <c r="J187" s="14" t="s">
        <v>392</v>
      </c>
      <c r="K187" s="14" t="s">
        <v>382</v>
      </c>
      <c r="L187" s="12" t="s">
        <v>387</v>
      </c>
      <c r="M187" s="12" t="s">
        <v>390</v>
      </c>
      <c r="O187" s="12" t="str">
        <f t="shared" si="12"/>
        <v>第1第1火曜日</v>
      </c>
      <c r="P187" s="12" t="str">
        <f t="shared" si="13"/>
        <v>第2第2火曜日</v>
      </c>
      <c r="Q187" s="12" t="str">
        <f t="shared" si="14"/>
        <v>第3第3火曜日</v>
      </c>
      <c r="R187" s="12" t="str">
        <f t="shared" si="15"/>
        <v>第1第1金曜日</v>
      </c>
      <c r="S187" s="12" t="str">
        <f t="shared" si="16"/>
        <v>第2第2金曜日</v>
      </c>
      <c r="T187" s="12" t="str">
        <f t="shared" si="17"/>
        <v>第3第3金曜日</v>
      </c>
    </row>
    <row r="188" spans="2:20">
      <c r="B188" s="13" t="s">
        <v>194</v>
      </c>
      <c r="C188" s="14" t="s">
        <v>396</v>
      </c>
      <c r="D188" s="14" t="s">
        <v>379</v>
      </c>
      <c r="E188" s="14" t="s">
        <v>394</v>
      </c>
      <c r="F188" s="14" t="s">
        <v>380</v>
      </c>
      <c r="G188" s="14" t="s">
        <v>383</v>
      </c>
      <c r="H188" s="14" t="s">
        <v>395</v>
      </c>
      <c r="I188" s="100"/>
      <c r="J188" s="14" t="s">
        <v>392</v>
      </c>
      <c r="K188" s="14" t="s">
        <v>382</v>
      </c>
      <c r="L188" s="12" t="s">
        <v>387</v>
      </c>
      <c r="M188" s="12" t="s">
        <v>390</v>
      </c>
      <c r="O188" s="12" t="str">
        <f t="shared" si="12"/>
        <v>第1第1火曜日</v>
      </c>
      <c r="P188" s="12" t="str">
        <f t="shared" si="13"/>
        <v>第2第2火曜日</v>
      </c>
      <c r="Q188" s="12" t="str">
        <f t="shared" si="14"/>
        <v>第3第3火曜日</v>
      </c>
      <c r="R188" s="12" t="str">
        <f t="shared" si="15"/>
        <v>第1第1金曜日</v>
      </c>
      <c r="S188" s="12" t="str">
        <f t="shared" si="16"/>
        <v>第2第2金曜日</v>
      </c>
      <c r="T188" s="12" t="str">
        <f t="shared" si="17"/>
        <v>第3第3金曜日</v>
      </c>
    </row>
    <row r="189" spans="2:20">
      <c r="B189" s="13" t="s">
        <v>195</v>
      </c>
      <c r="C189" s="14" t="s">
        <v>396</v>
      </c>
      <c r="D189" s="14" t="s">
        <v>379</v>
      </c>
      <c r="E189" s="14" t="s">
        <v>394</v>
      </c>
      <c r="F189" s="14" t="s">
        <v>380</v>
      </c>
      <c r="G189" s="14" t="s">
        <v>383</v>
      </c>
      <c r="H189" s="14" t="s">
        <v>395</v>
      </c>
      <c r="I189" s="100"/>
      <c r="J189" s="14" t="s">
        <v>392</v>
      </c>
      <c r="K189" s="14" t="s">
        <v>382</v>
      </c>
      <c r="L189" s="12" t="s">
        <v>387</v>
      </c>
      <c r="M189" s="12" t="s">
        <v>390</v>
      </c>
      <c r="O189" s="12" t="str">
        <f t="shared" si="12"/>
        <v>第1第1火曜日</v>
      </c>
      <c r="P189" s="12" t="str">
        <f t="shared" si="13"/>
        <v>第2第2火曜日</v>
      </c>
      <c r="Q189" s="12" t="str">
        <f t="shared" si="14"/>
        <v>第3第3火曜日</v>
      </c>
      <c r="R189" s="12" t="str">
        <f t="shared" si="15"/>
        <v>第1第1金曜日</v>
      </c>
      <c r="S189" s="12" t="str">
        <f t="shared" si="16"/>
        <v>第2第2金曜日</v>
      </c>
      <c r="T189" s="12" t="str">
        <f t="shared" si="17"/>
        <v>第3第3金曜日</v>
      </c>
    </row>
    <row r="190" spans="2:20">
      <c r="B190" s="13" t="s">
        <v>196</v>
      </c>
      <c r="C190" s="14" t="s">
        <v>396</v>
      </c>
      <c r="D190" s="14" t="s">
        <v>379</v>
      </c>
      <c r="E190" s="14" t="s">
        <v>394</v>
      </c>
      <c r="F190" s="14" t="s">
        <v>380</v>
      </c>
      <c r="G190" s="14" t="s">
        <v>383</v>
      </c>
      <c r="H190" s="14" t="s">
        <v>395</v>
      </c>
      <c r="I190" s="100"/>
      <c r="J190" s="14" t="s">
        <v>392</v>
      </c>
      <c r="K190" s="14" t="s">
        <v>382</v>
      </c>
      <c r="L190" s="12" t="s">
        <v>387</v>
      </c>
      <c r="M190" s="12" t="s">
        <v>390</v>
      </c>
      <c r="O190" s="12" t="str">
        <f t="shared" si="12"/>
        <v>第1第1火曜日</v>
      </c>
      <c r="P190" s="12" t="str">
        <f t="shared" si="13"/>
        <v>第2第2火曜日</v>
      </c>
      <c r="Q190" s="12" t="str">
        <f t="shared" si="14"/>
        <v>第3第3火曜日</v>
      </c>
      <c r="R190" s="12" t="str">
        <f t="shared" si="15"/>
        <v>第1第1金曜日</v>
      </c>
      <c r="S190" s="12" t="str">
        <f t="shared" si="16"/>
        <v>第2第2金曜日</v>
      </c>
      <c r="T190" s="12" t="str">
        <f t="shared" si="17"/>
        <v>第3第3金曜日</v>
      </c>
    </row>
    <row r="191" spans="2:20">
      <c r="B191" s="13" t="s">
        <v>197</v>
      </c>
      <c r="C191" s="14" t="s">
        <v>396</v>
      </c>
      <c r="D191" s="14" t="s">
        <v>379</v>
      </c>
      <c r="E191" s="14" t="s">
        <v>394</v>
      </c>
      <c r="F191" s="14" t="s">
        <v>380</v>
      </c>
      <c r="G191" s="14" t="s">
        <v>383</v>
      </c>
      <c r="H191" s="14" t="s">
        <v>395</v>
      </c>
      <c r="I191" s="100"/>
      <c r="J191" s="14" t="s">
        <v>388</v>
      </c>
      <c r="K191" s="14" t="s">
        <v>386</v>
      </c>
      <c r="L191" s="12" t="s">
        <v>381</v>
      </c>
      <c r="M191" s="12" t="s">
        <v>385</v>
      </c>
      <c r="O191" s="12" t="str">
        <f t="shared" si="12"/>
        <v>第1第1火曜日</v>
      </c>
      <c r="P191" s="12" t="str">
        <f t="shared" si="13"/>
        <v>第2第2火曜日</v>
      </c>
      <c r="Q191" s="12" t="str">
        <f t="shared" si="14"/>
        <v>第3第3火曜日</v>
      </c>
      <c r="R191" s="12" t="str">
        <f t="shared" si="15"/>
        <v>第1第1金曜日</v>
      </c>
      <c r="S191" s="12" t="str">
        <f t="shared" si="16"/>
        <v>第2第2金曜日</v>
      </c>
      <c r="T191" s="12" t="str">
        <f t="shared" si="17"/>
        <v>第3第3金曜日</v>
      </c>
    </row>
    <row r="192" spans="2:20">
      <c r="B192" s="13" t="s">
        <v>198</v>
      </c>
      <c r="C192" s="14" t="s">
        <v>388</v>
      </c>
      <c r="D192" s="14" t="s">
        <v>397</v>
      </c>
      <c r="E192" s="14" t="s">
        <v>391</v>
      </c>
      <c r="F192" s="14" t="s">
        <v>389</v>
      </c>
      <c r="G192" s="14" t="s">
        <v>387</v>
      </c>
      <c r="H192" s="14" t="s">
        <v>392</v>
      </c>
      <c r="I192" s="100"/>
      <c r="J192" s="14" t="s">
        <v>386</v>
      </c>
      <c r="K192" s="14" t="s">
        <v>381</v>
      </c>
      <c r="L192" s="12" t="s">
        <v>379</v>
      </c>
      <c r="M192" s="12" t="s">
        <v>384</v>
      </c>
      <c r="O192" s="12" t="str">
        <f t="shared" si="12"/>
        <v>第1第1月曜日</v>
      </c>
      <c r="P192" s="12" t="str">
        <f t="shared" si="13"/>
        <v>第2第2月曜日</v>
      </c>
      <c r="Q192" s="12" t="str">
        <f t="shared" si="14"/>
        <v>第3第3月曜日</v>
      </c>
      <c r="R192" s="12" t="str">
        <f t="shared" si="15"/>
        <v>第1第1木曜日</v>
      </c>
      <c r="S192" s="12" t="str">
        <f t="shared" si="16"/>
        <v>第2第2木曜日</v>
      </c>
      <c r="T192" s="12" t="str">
        <f t="shared" si="17"/>
        <v>第3第3木曜日</v>
      </c>
    </row>
    <row r="193" spans="2:20">
      <c r="B193" s="13" t="s">
        <v>199</v>
      </c>
      <c r="C193" s="14" t="s">
        <v>396</v>
      </c>
      <c r="D193" s="14" t="s">
        <v>379</v>
      </c>
      <c r="E193" s="14" t="s">
        <v>394</v>
      </c>
      <c r="F193" s="14" t="s">
        <v>380</v>
      </c>
      <c r="G193" s="14" t="s">
        <v>383</v>
      </c>
      <c r="H193" s="14" t="s">
        <v>395</v>
      </c>
      <c r="I193" s="100"/>
      <c r="J193" s="14" t="s">
        <v>397</v>
      </c>
      <c r="K193" s="14" t="s">
        <v>390</v>
      </c>
      <c r="L193" s="12" t="s">
        <v>389</v>
      </c>
      <c r="M193" s="12" t="s">
        <v>392</v>
      </c>
      <c r="O193" s="12" t="str">
        <f t="shared" si="12"/>
        <v>第1第1火曜日</v>
      </c>
      <c r="P193" s="12" t="str">
        <f t="shared" si="13"/>
        <v>第2第2火曜日</v>
      </c>
      <c r="Q193" s="12" t="str">
        <f t="shared" si="14"/>
        <v>第3第3火曜日</v>
      </c>
      <c r="R193" s="12" t="str">
        <f t="shared" si="15"/>
        <v>第1第1金曜日</v>
      </c>
      <c r="S193" s="12" t="str">
        <f t="shared" si="16"/>
        <v>第2第2金曜日</v>
      </c>
      <c r="T193" s="12" t="str">
        <f t="shared" si="17"/>
        <v>第3第3金曜日</v>
      </c>
    </row>
    <row r="194" spans="2:20">
      <c r="B194" s="13" t="s">
        <v>200</v>
      </c>
      <c r="C194" s="14" t="s">
        <v>396</v>
      </c>
      <c r="D194" s="14" t="s">
        <v>379</v>
      </c>
      <c r="E194" s="14" t="s">
        <v>394</v>
      </c>
      <c r="F194" s="14" t="s">
        <v>380</v>
      </c>
      <c r="G194" s="14" t="s">
        <v>383</v>
      </c>
      <c r="H194" s="14" t="s">
        <v>395</v>
      </c>
      <c r="I194" s="100"/>
      <c r="J194" s="14" t="s">
        <v>397</v>
      </c>
      <c r="K194" s="14" t="s">
        <v>390</v>
      </c>
      <c r="L194" s="12" t="s">
        <v>389</v>
      </c>
      <c r="M194" s="12" t="s">
        <v>392</v>
      </c>
      <c r="O194" s="12" t="str">
        <f t="shared" si="12"/>
        <v>第1第1火曜日</v>
      </c>
      <c r="P194" s="12" t="str">
        <f t="shared" si="13"/>
        <v>第2第2火曜日</v>
      </c>
      <c r="Q194" s="12" t="str">
        <f t="shared" si="14"/>
        <v>第3第3火曜日</v>
      </c>
      <c r="R194" s="12" t="str">
        <f t="shared" si="15"/>
        <v>第1第1金曜日</v>
      </c>
      <c r="S194" s="12" t="str">
        <f t="shared" si="16"/>
        <v>第2第2金曜日</v>
      </c>
      <c r="T194" s="12" t="str">
        <f t="shared" si="17"/>
        <v>第3第3金曜日</v>
      </c>
    </row>
    <row r="195" spans="2:20">
      <c r="B195" s="13" t="s">
        <v>201</v>
      </c>
      <c r="C195" s="14" t="s">
        <v>396</v>
      </c>
      <c r="D195" s="14" t="s">
        <v>379</v>
      </c>
      <c r="E195" s="14" t="s">
        <v>394</v>
      </c>
      <c r="F195" s="14" t="s">
        <v>380</v>
      </c>
      <c r="G195" s="14" t="s">
        <v>383</v>
      </c>
      <c r="H195" s="14" t="s">
        <v>395</v>
      </c>
      <c r="I195" s="100"/>
      <c r="J195" s="14" t="s">
        <v>397</v>
      </c>
      <c r="K195" s="14" t="s">
        <v>398</v>
      </c>
      <c r="L195" s="12" t="s">
        <v>389</v>
      </c>
      <c r="M195" s="12" t="s">
        <v>392</v>
      </c>
      <c r="O195" s="12" t="str">
        <f t="shared" ref="O195:O258" si="18">"第1"&amp;C195</f>
        <v>第1第1火曜日</v>
      </c>
      <c r="P195" s="12" t="str">
        <f t="shared" ref="P195:P258" si="19">"第2"&amp;D195</f>
        <v>第2第2火曜日</v>
      </c>
      <c r="Q195" s="12" t="str">
        <f t="shared" ref="Q195:Q258" si="20">"第3"&amp;E195</f>
        <v>第3第3火曜日</v>
      </c>
      <c r="R195" s="12" t="str">
        <f t="shared" ref="R195:R258" si="21">"第1"&amp;F195</f>
        <v>第1第1金曜日</v>
      </c>
      <c r="S195" s="12" t="str">
        <f t="shared" ref="S195:S258" si="22">"第2"&amp;G195</f>
        <v>第2第2金曜日</v>
      </c>
      <c r="T195" s="12" t="str">
        <f t="shared" ref="T195:T258" si="23">"第3"&amp;H195</f>
        <v>第3第3金曜日</v>
      </c>
    </row>
    <row r="196" spans="2:20">
      <c r="B196" s="13" t="s">
        <v>202</v>
      </c>
      <c r="C196" s="14" t="s">
        <v>396</v>
      </c>
      <c r="D196" s="14" t="s">
        <v>379</v>
      </c>
      <c r="E196" s="14" t="s">
        <v>394</v>
      </c>
      <c r="F196" s="14" t="s">
        <v>380</v>
      </c>
      <c r="G196" s="14" t="s">
        <v>383</v>
      </c>
      <c r="H196" s="14" t="s">
        <v>395</v>
      </c>
      <c r="I196" s="100"/>
      <c r="J196" s="14" t="s">
        <v>397</v>
      </c>
      <c r="K196" s="14" t="s">
        <v>388</v>
      </c>
      <c r="L196" s="12" t="s">
        <v>389</v>
      </c>
      <c r="M196" s="12" t="s">
        <v>392</v>
      </c>
      <c r="O196" s="12" t="str">
        <f t="shared" si="18"/>
        <v>第1第1火曜日</v>
      </c>
      <c r="P196" s="12" t="str">
        <f t="shared" si="19"/>
        <v>第2第2火曜日</v>
      </c>
      <c r="Q196" s="12" t="str">
        <f t="shared" si="20"/>
        <v>第3第3火曜日</v>
      </c>
      <c r="R196" s="12" t="str">
        <f t="shared" si="21"/>
        <v>第1第1金曜日</v>
      </c>
      <c r="S196" s="12" t="str">
        <f t="shared" si="22"/>
        <v>第2第2金曜日</v>
      </c>
      <c r="T196" s="12" t="str">
        <f t="shared" si="23"/>
        <v>第3第3金曜日</v>
      </c>
    </row>
    <row r="197" spans="2:20">
      <c r="B197" s="13" t="s">
        <v>203</v>
      </c>
      <c r="C197" s="14" t="s">
        <v>388</v>
      </c>
      <c r="D197" s="14" t="s">
        <v>397</v>
      </c>
      <c r="E197" s="14" t="s">
        <v>391</v>
      </c>
      <c r="F197" s="14" t="s">
        <v>389</v>
      </c>
      <c r="G197" s="14" t="s">
        <v>387</v>
      </c>
      <c r="H197" s="14" t="s">
        <v>392</v>
      </c>
      <c r="I197" s="100"/>
      <c r="J197" s="14" t="s">
        <v>384</v>
      </c>
      <c r="K197" s="14" t="s">
        <v>386</v>
      </c>
      <c r="L197" s="12" t="s">
        <v>381</v>
      </c>
      <c r="M197" s="12" t="s">
        <v>385</v>
      </c>
      <c r="O197" s="12" t="str">
        <f t="shared" si="18"/>
        <v>第1第1月曜日</v>
      </c>
      <c r="P197" s="12" t="str">
        <f t="shared" si="19"/>
        <v>第2第2月曜日</v>
      </c>
      <c r="Q197" s="12" t="str">
        <f t="shared" si="20"/>
        <v>第3第3月曜日</v>
      </c>
      <c r="R197" s="12" t="str">
        <f t="shared" si="21"/>
        <v>第1第1木曜日</v>
      </c>
      <c r="S197" s="12" t="str">
        <f t="shared" si="22"/>
        <v>第2第2木曜日</v>
      </c>
      <c r="T197" s="12" t="str">
        <f t="shared" si="23"/>
        <v>第3第3木曜日</v>
      </c>
    </row>
    <row r="198" spans="2:20">
      <c r="B198" s="13" t="s">
        <v>204</v>
      </c>
      <c r="C198" s="14" t="s">
        <v>396</v>
      </c>
      <c r="D198" s="14" t="s">
        <v>379</v>
      </c>
      <c r="E198" s="14" t="s">
        <v>394</v>
      </c>
      <c r="F198" s="14" t="s">
        <v>380</v>
      </c>
      <c r="G198" s="14" t="s">
        <v>383</v>
      </c>
      <c r="H198" s="14" t="s">
        <v>395</v>
      </c>
      <c r="I198" s="100"/>
      <c r="J198" s="14" t="s">
        <v>388</v>
      </c>
      <c r="K198" s="14" t="s">
        <v>386</v>
      </c>
      <c r="L198" s="12" t="s">
        <v>381</v>
      </c>
      <c r="M198" s="12" t="s">
        <v>385</v>
      </c>
      <c r="O198" s="12" t="str">
        <f t="shared" si="18"/>
        <v>第1第1火曜日</v>
      </c>
      <c r="P198" s="12" t="str">
        <f t="shared" si="19"/>
        <v>第2第2火曜日</v>
      </c>
      <c r="Q198" s="12" t="str">
        <f t="shared" si="20"/>
        <v>第3第3火曜日</v>
      </c>
      <c r="R198" s="12" t="str">
        <f t="shared" si="21"/>
        <v>第1第1金曜日</v>
      </c>
      <c r="S198" s="12" t="str">
        <f t="shared" si="22"/>
        <v>第2第2金曜日</v>
      </c>
      <c r="T198" s="12" t="str">
        <f t="shared" si="23"/>
        <v>第3第3金曜日</v>
      </c>
    </row>
    <row r="199" spans="2:20">
      <c r="B199" s="13" t="s">
        <v>205</v>
      </c>
      <c r="C199" s="14" t="s">
        <v>396</v>
      </c>
      <c r="D199" s="14" t="s">
        <v>379</v>
      </c>
      <c r="E199" s="14" t="s">
        <v>394</v>
      </c>
      <c r="F199" s="14" t="s">
        <v>380</v>
      </c>
      <c r="G199" s="14" t="s">
        <v>383</v>
      </c>
      <c r="H199" s="14" t="s">
        <v>395</v>
      </c>
      <c r="I199" s="100"/>
      <c r="J199" s="14" t="s">
        <v>388</v>
      </c>
      <c r="K199" s="14" t="s">
        <v>386</v>
      </c>
      <c r="L199" s="12" t="s">
        <v>381</v>
      </c>
      <c r="M199" s="12" t="s">
        <v>385</v>
      </c>
      <c r="O199" s="12" t="str">
        <f t="shared" si="18"/>
        <v>第1第1火曜日</v>
      </c>
      <c r="P199" s="12" t="str">
        <f t="shared" si="19"/>
        <v>第2第2火曜日</v>
      </c>
      <c r="Q199" s="12" t="str">
        <f t="shared" si="20"/>
        <v>第3第3火曜日</v>
      </c>
      <c r="R199" s="12" t="str">
        <f t="shared" si="21"/>
        <v>第1第1金曜日</v>
      </c>
      <c r="S199" s="12" t="str">
        <f t="shared" si="22"/>
        <v>第2第2金曜日</v>
      </c>
      <c r="T199" s="12" t="str">
        <f t="shared" si="23"/>
        <v>第3第3金曜日</v>
      </c>
    </row>
    <row r="200" spans="2:20">
      <c r="B200" s="13" t="s">
        <v>206</v>
      </c>
      <c r="C200" s="14" t="s">
        <v>388</v>
      </c>
      <c r="D200" s="14" t="s">
        <v>397</v>
      </c>
      <c r="E200" s="14" t="s">
        <v>391</v>
      </c>
      <c r="F200" s="14" t="s">
        <v>389</v>
      </c>
      <c r="G200" s="14" t="s">
        <v>387</v>
      </c>
      <c r="H200" s="14" t="s">
        <v>392</v>
      </c>
      <c r="I200" s="100"/>
      <c r="J200" s="14" t="s">
        <v>383</v>
      </c>
      <c r="K200" s="14" t="s">
        <v>384</v>
      </c>
      <c r="L200" s="12" t="s">
        <v>380</v>
      </c>
      <c r="M200" s="12" t="s">
        <v>395</v>
      </c>
      <c r="O200" s="12" t="str">
        <f t="shared" si="18"/>
        <v>第1第1月曜日</v>
      </c>
      <c r="P200" s="12" t="str">
        <f t="shared" si="19"/>
        <v>第2第2月曜日</v>
      </c>
      <c r="Q200" s="12" t="str">
        <f t="shared" si="20"/>
        <v>第3第3月曜日</v>
      </c>
      <c r="R200" s="12" t="str">
        <f t="shared" si="21"/>
        <v>第1第1木曜日</v>
      </c>
      <c r="S200" s="12" t="str">
        <f t="shared" si="22"/>
        <v>第2第2木曜日</v>
      </c>
      <c r="T200" s="12" t="str">
        <f t="shared" si="23"/>
        <v>第3第3木曜日</v>
      </c>
    </row>
    <row r="201" spans="2:20">
      <c r="B201" s="13" t="s">
        <v>207</v>
      </c>
      <c r="C201" s="14" t="s">
        <v>388</v>
      </c>
      <c r="D201" s="14" t="s">
        <v>397</v>
      </c>
      <c r="E201" s="14" t="s">
        <v>391</v>
      </c>
      <c r="F201" s="14" t="s">
        <v>389</v>
      </c>
      <c r="G201" s="14" t="s">
        <v>387</v>
      </c>
      <c r="H201" s="14" t="s">
        <v>392</v>
      </c>
      <c r="I201" s="100"/>
      <c r="J201" s="14" t="s">
        <v>396</v>
      </c>
      <c r="K201" s="14" t="s">
        <v>395</v>
      </c>
      <c r="L201" s="12" t="s">
        <v>379</v>
      </c>
      <c r="M201" s="12" t="s">
        <v>384</v>
      </c>
      <c r="O201" s="12" t="str">
        <f t="shared" si="18"/>
        <v>第1第1月曜日</v>
      </c>
      <c r="P201" s="12" t="str">
        <f t="shared" si="19"/>
        <v>第2第2月曜日</v>
      </c>
      <c r="Q201" s="12" t="str">
        <f t="shared" si="20"/>
        <v>第3第3月曜日</v>
      </c>
      <c r="R201" s="12" t="str">
        <f t="shared" si="21"/>
        <v>第1第1木曜日</v>
      </c>
      <c r="S201" s="12" t="str">
        <f t="shared" si="22"/>
        <v>第2第2木曜日</v>
      </c>
      <c r="T201" s="12" t="str">
        <f t="shared" si="23"/>
        <v>第3第3木曜日</v>
      </c>
    </row>
    <row r="202" spans="2:20">
      <c r="B202" s="13" t="s">
        <v>208</v>
      </c>
      <c r="C202" s="14" t="s">
        <v>388</v>
      </c>
      <c r="D202" s="14" t="s">
        <v>397</v>
      </c>
      <c r="E202" s="14" t="s">
        <v>391</v>
      </c>
      <c r="F202" s="14" t="s">
        <v>389</v>
      </c>
      <c r="G202" s="14" t="s">
        <v>387</v>
      </c>
      <c r="H202" s="14" t="s">
        <v>392</v>
      </c>
      <c r="I202" s="100"/>
      <c r="J202" s="14" t="s">
        <v>383</v>
      </c>
      <c r="K202" s="14" t="s">
        <v>381</v>
      </c>
      <c r="L202" s="12" t="s">
        <v>396</v>
      </c>
      <c r="M202" s="12" t="s">
        <v>394</v>
      </c>
      <c r="O202" s="12" t="str">
        <f t="shared" si="18"/>
        <v>第1第1月曜日</v>
      </c>
      <c r="P202" s="12" t="str">
        <f t="shared" si="19"/>
        <v>第2第2月曜日</v>
      </c>
      <c r="Q202" s="12" t="str">
        <f t="shared" si="20"/>
        <v>第3第3月曜日</v>
      </c>
      <c r="R202" s="12" t="str">
        <f t="shared" si="21"/>
        <v>第1第1木曜日</v>
      </c>
      <c r="S202" s="12" t="str">
        <f t="shared" si="22"/>
        <v>第2第2木曜日</v>
      </c>
      <c r="T202" s="12" t="str">
        <f t="shared" si="23"/>
        <v>第3第3木曜日</v>
      </c>
    </row>
    <row r="203" spans="2:20">
      <c r="B203" s="13" t="s">
        <v>209</v>
      </c>
      <c r="C203" s="14" t="s">
        <v>388</v>
      </c>
      <c r="D203" s="14" t="s">
        <v>397</v>
      </c>
      <c r="E203" s="14" t="s">
        <v>391</v>
      </c>
      <c r="F203" s="14" t="s">
        <v>389</v>
      </c>
      <c r="G203" s="14" t="s">
        <v>387</v>
      </c>
      <c r="H203" s="14" t="s">
        <v>392</v>
      </c>
      <c r="I203" s="100"/>
      <c r="J203" s="14" t="s">
        <v>393</v>
      </c>
      <c r="K203" s="14" t="s">
        <v>383</v>
      </c>
      <c r="L203" s="12" t="s">
        <v>380</v>
      </c>
      <c r="M203" s="12" t="s">
        <v>395</v>
      </c>
      <c r="O203" s="12" t="str">
        <f t="shared" si="18"/>
        <v>第1第1月曜日</v>
      </c>
      <c r="P203" s="12" t="str">
        <f t="shared" si="19"/>
        <v>第2第2月曜日</v>
      </c>
      <c r="Q203" s="12" t="str">
        <f t="shared" si="20"/>
        <v>第3第3月曜日</v>
      </c>
      <c r="R203" s="12" t="str">
        <f t="shared" si="21"/>
        <v>第1第1木曜日</v>
      </c>
      <c r="S203" s="12" t="str">
        <f t="shared" si="22"/>
        <v>第2第2木曜日</v>
      </c>
      <c r="T203" s="12" t="str">
        <f t="shared" si="23"/>
        <v>第3第3木曜日</v>
      </c>
    </row>
    <row r="204" spans="2:20">
      <c r="B204" s="13" t="s">
        <v>210</v>
      </c>
      <c r="C204" s="14" t="s">
        <v>388</v>
      </c>
      <c r="D204" s="14" t="s">
        <v>397</v>
      </c>
      <c r="E204" s="14" t="s">
        <v>391</v>
      </c>
      <c r="F204" s="14" t="s">
        <v>389</v>
      </c>
      <c r="G204" s="14" t="s">
        <v>387</v>
      </c>
      <c r="H204" s="14" t="s">
        <v>392</v>
      </c>
      <c r="I204" s="100"/>
      <c r="J204" s="14" t="s">
        <v>381</v>
      </c>
      <c r="K204" s="14" t="s">
        <v>382</v>
      </c>
      <c r="L204" s="12" t="s">
        <v>396</v>
      </c>
      <c r="M204" s="12" t="s">
        <v>394</v>
      </c>
      <c r="O204" s="12" t="str">
        <f t="shared" si="18"/>
        <v>第1第1月曜日</v>
      </c>
      <c r="P204" s="12" t="str">
        <f t="shared" si="19"/>
        <v>第2第2月曜日</v>
      </c>
      <c r="Q204" s="12" t="str">
        <f t="shared" si="20"/>
        <v>第3第3月曜日</v>
      </c>
      <c r="R204" s="12" t="str">
        <f t="shared" si="21"/>
        <v>第1第1木曜日</v>
      </c>
      <c r="S204" s="12" t="str">
        <f t="shared" si="22"/>
        <v>第2第2木曜日</v>
      </c>
      <c r="T204" s="12" t="str">
        <f t="shared" si="23"/>
        <v>第3第3木曜日</v>
      </c>
    </row>
    <row r="205" spans="2:20">
      <c r="B205" s="13" t="s">
        <v>211</v>
      </c>
      <c r="C205" s="14" t="s">
        <v>396</v>
      </c>
      <c r="D205" s="14" t="s">
        <v>379</v>
      </c>
      <c r="E205" s="14" t="s">
        <v>394</v>
      </c>
      <c r="F205" s="14" t="s">
        <v>380</v>
      </c>
      <c r="G205" s="14" t="s">
        <v>383</v>
      </c>
      <c r="H205" s="14" t="s">
        <v>395</v>
      </c>
      <c r="I205" s="100"/>
      <c r="J205" s="14" t="s">
        <v>397</v>
      </c>
      <c r="K205" s="14" t="s">
        <v>381</v>
      </c>
      <c r="L205" s="12" t="s">
        <v>382</v>
      </c>
      <c r="M205" s="12" t="s">
        <v>386</v>
      </c>
      <c r="O205" s="12" t="str">
        <f t="shared" si="18"/>
        <v>第1第1火曜日</v>
      </c>
      <c r="P205" s="12" t="str">
        <f t="shared" si="19"/>
        <v>第2第2火曜日</v>
      </c>
      <c r="Q205" s="12" t="str">
        <f t="shared" si="20"/>
        <v>第3第3火曜日</v>
      </c>
      <c r="R205" s="12" t="str">
        <f t="shared" si="21"/>
        <v>第1第1金曜日</v>
      </c>
      <c r="S205" s="12" t="str">
        <f t="shared" si="22"/>
        <v>第2第2金曜日</v>
      </c>
      <c r="T205" s="12" t="str">
        <f t="shared" si="23"/>
        <v>第3第3金曜日</v>
      </c>
    </row>
    <row r="206" spans="2:20">
      <c r="B206" s="13" t="s">
        <v>212</v>
      </c>
      <c r="C206" s="14" t="s">
        <v>388</v>
      </c>
      <c r="D206" s="14" t="s">
        <v>397</v>
      </c>
      <c r="E206" s="14" t="s">
        <v>391</v>
      </c>
      <c r="F206" s="14" t="s">
        <v>389</v>
      </c>
      <c r="G206" s="14" t="s">
        <v>387</v>
      </c>
      <c r="H206" s="14" t="s">
        <v>392</v>
      </c>
      <c r="I206" s="100"/>
      <c r="J206" s="14" t="s">
        <v>379</v>
      </c>
      <c r="K206" s="14" t="s">
        <v>380</v>
      </c>
      <c r="L206" s="12" t="s">
        <v>382</v>
      </c>
      <c r="M206" s="12" t="s">
        <v>386</v>
      </c>
      <c r="O206" s="12" t="str">
        <f t="shared" si="18"/>
        <v>第1第1月曜日</v>
      </c>
      <c r="P206" s="12" t="str">
        <f t="shared" si="19"/>
        <v>第2第2月曜日</v>
      </c>
      <c r="Q206" s="12" t="str">
        <f t="shared" si="20"/>
        <v>第3第3月曜日</v>
      </c>
      <c r="R206" s="12" t="str">
        <f t="shared" si="21"/>
        <v>第1第1木曜日</v>
      </c>
      <c r="S206" s="12" t="str">
        <f t="shared" si="22"/>
        <v>第2第2木曜日</v>
      </c>
      <c r="T206" s="12" t="str">
        <f t="shared" si="23"/>
        <v>第3第3木曜日</v>
      </c>
    </row>
    <row r="207" spans="2:20">
      <c r="B207" s="13" t="s">
        <v>213</v>
      </c>
      <c r="C207" s="14" t="s">
        <v>396</v>
      </c>
      <c r="D207" s="14" t="s">
        <v>379</v>
      </c>
      <c r="E207" s="14" t="s">
        <v>394</v>
      </c>
      <c r="F207" s="14" t="s">
        <v>380</v>
      </c>
      <c r="G207" s="14" t="s">
        <v>383</v>
      </c>
      <c r="H207" s="14" t="s">
        <v>395</v>
      </c>
      <c r="I207" s="100"/>
      <c r="J207" s="14" t="s">
        <v>398</v>
      </c>
      <c r="K207" s="14" t="s">
        <v>391</v>
      </c>
      <c r="L207" s="12" t="s">
        <v>389</v>
      </c>
      <c r="M207" s="12" t="s">
        <v>392</v>
      </c>
      <c r="O207" s="12" t="str">
        <f t="shared" si="18"/>
        <v>第1第1火曜日</v>
      </c>
      <c r="P207" s="12" t="str">
        <f t="shared" si="19"/>
        <v>第2第2火曜日</v>
      </c>
      <c r="Q207" s="12" t="str">
        <f t="shared" si="20"/>
        <v>第3第3火曜日</v>
      </c>
      <c r="R207" s="12" t="str">
        <f t="shared" si="21"/>
        <v>第1第1金曜日</v>
      </c>
      <c r="S207" s="12" t="str">
        <f t="shared" si="22"/>
        <v>第2第2金曜日</v>
      </c>
      <c r="T207" s="12" t="str">
        <f t="shared" si="23"/>
        <v>第3第3金曜日</v>
      </c>
    </row>
    <row r="208" spans="2:20">
      <c r="B208" s="13" t="s">
        <v>214</v>
      </c>
      <c r="C208" s="14" t="s">
        <v>396</v>
      </c>
      <c r="D208" s="14" t="s">
        <v>379</v>
      </c>
      <c r="E208" s="14" t="s">
        <v>394</v>
      </c>
      <c r="F208" s="14" t="s">
        <v>380</v>
      </c>
      <c r="G208" s="14" t="s">
        <v>383</v>
      </c>
      <c r="H208" s="14" t="s">
        <v>395</v>
      </c>
      <c r="I208" s="100"/>
      <c r="J208" s="14" t="s">
        <v>398</v>
      </c>
      <c r="K208" s="14" t="s">
        <v>391</v>
      </c>
      <c r="L208" s="12" t="s">
        <v>389</v>
      </c>
      <c r="M208" s="12" t="s">
        <v>392</v>
      </c>
      <c r="O208" s="12" t="str">
        <f t="shared" si="18"/>
        <v>第1第1火曜日</v>
      </c>
      <c r="P208" s="12" t="str">
        <f t="shared" si="19"/>
        <v>第2第2火曜日</v>
      </c>
      <c r="Q208" s="12" t="str">
        <f t="shared" si="20"/>
        <v>第3第3火曜日</v>
      </c>
      <c r="R208" s="12" t="str">
        <f t="shared" si="21"/>
        <v>第1第1金曜日</v>
      </c>
      <c r="S208" s="12" t="str">
        <f t="shared" si="22"/>
        <v>第2第2金曜日</v>
      </c>
      <c r="T208" s="12" t="str">
        <f t="shared" si="23"/>
        <v>第3第3金曜日</v>
      </c>
    </row>
    <row r="209" spans="2:20">
      <c r="B209" s="13" t="s">
        <v>215</v>
      </c>
      <c r="C209" s="14" t="s">
        <v>396</v>
      </c>
      <c r="D209" s="14" t="s">
        <v>379</v>
      </c>
      <c r="E209" s="14" t="s">
        <v>394</v>
      </c>
      <c r="F209" s="14" t="s">
        <v>380</v>
      </c>
      <c r="G209" s="14" t="s">
        <v>383</v>
      </c>
      <c r="H209" s="14" t="s">
        <v>395</v>
      </c>
      <c r="I209" s="100"/>
      <c r="J209" s="14" t="s">
        <v>398</v>
      </c>
      <c r="K209" s="14" t="s">
        <v>391</v>
      </c>
      <c r="L209" s="12" t="s">
        <v>389</v>
      </c>
      <c r="M209" s="12" t="s">
        <v>392</v>
      </c>
      <c r="O209" s="12" t="str">
        <f t="shared" si="18"/>
        <v>第1第1火曜日</v>
      </c>
      <c r="P209" s="12" t="str">
        <f t="shared" si="19"/>
        <v>第2第2火曜日</v>
      </c>
      <c r="Q209" s="12" t="str">
        <f t="shared" si="20"/>
        <v>第3第3火曜日</v>
      </c>
      <c r="R209" s="12" t="str">
        <f t="shared" si="21"/>
        <v>第1第1金曜日</v>
      </c>
      <c r="S209" s="12" t="str">
        <f t="shared" si="22"/>
        <v>第2第2金曜日</v>
      </c>
      <c r="T209" s="12" t="str">
        <f t="shared" si="23"/>
        <v>第3第3金曜日</v>
      </c>
    </row>
    <row r="210" spans="2:20">
      <c r="B210" s="13" t="s">
        <v>216</v>
      </c>
      <c r="C210" s="14" t="s">
        <v>396</v>
      </c>
      <c r="D210" s="14" t="s">
        <v>379</v>
      </c>
      <c r="E210" s="14" t="s">
        <v>394</v>
      </c>
      <c r="F210" s="14" t="s">
        <v>380</v>
      </c>
      <c r="G210" s="14" t="s">
        <v>383</v>
      </c>
      <c r="H210" s="14" t="s">
        <v>395</v>
      </c>
      <c r="I210" s="100"/>
      <c r="J210" s="14" t="s">
        <v>398</v>
      </c>
      <c r="K210" s="14" t="s">
        <v>391</v>
      </c>
      <c r="L210" s="12" t="s">
        <v>389</v>
      </c>
      <c r="M210" s="12" t="s">
        <v>392</v>
      </c>
      <c r="O210" s="12" t="str">
        <f t="shared" si="18"/>
        <v>第1第1火曜日</v>
      </c>
      <c r="P210" s="12" t="str">
        <f t="shared" si="19"/>
        <v>第2第2火曜日</v>
      </c>
      <c r="Q210" s="12" t="str">
        <f t="shared" si="20"/>
        <v>第3第3火曜日</v>
      </c>
      <c r="R210" s="12" t="str">
        <f t="shared" si="21"/>
        <v>第1第1金曜日</v>
      </c>
      <c r="S210" s="12" t="str">
        <f t="shared" si="22"/>
        <v>第2第2金曜日</v>
      </c>
      <c r="T210" s="12" t="str">
        <f t="shared" si="23"/>
        <v>第3第3金曜日</v>
      </c>
    </row>
    <row r="211" spans="2:20">
      <c r="B211" s="13" t="s">
        <v>217</v>
      </c>
      <c r="C211" s="14" t="s">
        <v>396</v>
      </c>
      <c r="D211" s="14" t="s">
        <v>379</v>
      </c>
      <c r="E211" s="14" t="s">
        <v>394</v>
      </c>
      <c r="F211" s="14" t="s">
        <v>380</v>
      </c>
      <c r="G211" s="14" t="s">
        <v>383</v>
      </c>
      <c r="H211" s="14" t="s">
        <v>395</v>
      </c>
      <c r="I211" s="100"/>
      <c r="J211" s="14" t="s">
        <v>398</v>
      </c>
      <c r="K211" s="14" t="s">
        <v>391</v>
      </c>
      <c r="L211" s="12" t="s">
        <v>389</v>
      </c>
      <c r="M211" s="12" t="s">
        <v>392</v>
      </c>
      <c r="O211" s="12" t="str">
        <f t="shared" si="18"/>
        <v>第1第1火曜日</v>
      </c>
      <c r="P211" s="12" t="str">
        <f t="shared" si="19"/>
        <v>第2第2火曜日</v>
      </c>
      <c r="Q211" s="12" t="str">
        <f t="shared" si="20"/>
        <v>第3第3火曜日</v>
      </c>
      <c r="R211" s="12" t="str">
        <f t="shared" si="21"/>
        <v>第1第1金曜日</v>
      </c>
      <c r="S211" s="12" t="str">
        <f t="shared" si="22"/>
        <v>第2第2金曜日</v>
      </c>
      <c r="T211" s="12" t="str">
        <f t="shared" si="23"/>
        <v>第3第3金曜日</v>
      </c>
    </row>
    <row r="212" spans="2:20">
      <c r="B212" s="13" t="s">
        <v>218</v>
      </c>
      <c r="C212" s="14" t="s">
        <v>396</v>
      </c>
      <c r="D212" s="14" t="s">
        <v>379</v>
      </c>
      <c r="E212" s="14" t="s">
        <v>394</v>
      </c>
      <c r="F212" s="14" t="s">
        <v>380</v>
      </c>
      <c r="G212" s="14" t="s">
        <v>383</v>
      </c>
      <c r="H212" s="14" t="s">
        <v>395</v>
      </c>
      <c r="I212" s="100"/>
      <c r="J212" s="14" t="s">
        <v>398</v>
      </c>
      <c r="K212" s="14" t="s">
        <v>391</v>
      </c>
      <c r="L212" s="12" t="s">
        <v>389</v>
      </c>
      <c r="M212" s="12" t="s">
        <v>392</v>
      </c>
      <c r="O212" s="12" t="str">
        <f t="shared" si="18"/>
        <v>第1第1火曜日</v>
      </c>
      <c r="P212" s="12" t="str">
        <f t="shared" si="19"/>
        <v>第2第2火曜日</v>
      </c>
      <c r="Q212" s="12" t="str">
        <f t="shared" si="20"/>
        <v>第3第3火曜日</v>
      </c>
      <c r="R212" s="12" t="str">
        <f t="shared" si="21"/>
        <v>第1第1金曜日</v>
      </c>
      <c r="S212" s="12" t="str">
        <f t="shared" si="22"/>
        <v>第2第2金曜日</v>
      </c>
      <c r="T212" s="12" t="str">
        <f t="shared" si="23"/>
        <v>第3第3金曜日</v>
      </c>
    </row>
    <row r="213" spans="2:20">
      <c r="B213" s="13" t="s">
        <v>219</v>
      </c>
      <c r="C213" s="14" t="s">
        <v>396</v>
      </c>
      <c r="D213" s="14" t="s">
        <v>379</v>
      </c>
      <c r="E213" s="14" t="s">
        <v>394</v>
      </c>
      <c r="F213" s="14" t="s">
        <v>380</v>
      </c>
      <c r="G213" s="14" t="s">
        <v>383</v>
      </c>
      <c r="H213" s="14" t="s">
        <v>395</v>
      </c>
      <c r="I213" s="100"/>
      <c r="J213" s="14" t="s">
        <v>390</v>
      </c>
      <c r="K213" s="14" t="s">
        <v>387</v>
      </c>
      <c r="L213" s="12" t="s">
        <v>397</v>
      </c>
      <c r="M213" s="12" t="s">
        <v>398</v>
      </c>
      <c r="O213" s="12" t="str">
        <f t="shared" si="18"/>
        <v>第1第1火曜日</v>
      </c>
      <c r="P213" s="12" t="str">
        <f t="shared" si="19"/>
        <v>第2第2火曜日</v>
      </c>
      <c r="Q213" s="12" t="str">
        <f t="shared" si="20"/>
        <v>第3第3火曜日</v>
      </c>
      <c r="R213" s="12" t="str">
        <f t="shared" si="21"/>
        <v>第1第1金曜日</v>
      </c>
      <c r="S213" s="12" t="str">
        <f t="shared" si="22"/>
        <v>第2第2金曜日</v>
      </c>
      <c r="T213" s="12" t="str">
        <f t="shared" si="23"/>
        <v>第3第3金曜日</v>
      </c>
    </row>
    <row r="214" spans="2:20">
      <c r="B214" s="13" t="s">
        <v>220</v>
      </c>
      <c r="C214" s="14" t="s">
        <v>396</v>
      </c>
      <c r="D214" s="14" t="s">
        <v>379</v>
      </c>
      <c r="E214" s="14" t="s">
        <v>394</v>
      </c>
      <c r="F214" s="14" t="s">
        <v>380</v>
      </c>
      <c r="G214" s="14" t="s">
        <v>383</v>
      </c>
      <c r="H214" s="14" t="s">
        <v>395</v>
      </c>
      <c r="I214" s="100"/>
      <c r="J214" s="14" t="s">
        <v>390</v>
      </c>
      <c r="K214" s="14" t="s">
        <v>387</v>
      </c>
      <c r="L214" s="12" t="s">
        <v>397</v>
      </c>
      <c r="M214" s="12" t="s">
        <v>398</v>
      </c>
      <c r="O214" s="12" t="str">
        <f t="shared" si="18"/>
        <v>第1第1火曜日</v>
      </c>
      <c r="P214" s="12" t="str">
        <f t="shared" si="19"/>
        <v>第2第2火曜日</v>
      </c>
      <c r="Q214" s="12" t="str">
        <f t="shared" si="20"/>
        <v>第3第3火曜日</v>
      </c>
      <c r="R214" s="12" t="str">
        <f t="shared" si="21"/>
        <v>第1第1金曜日</v>
      </c>
      <c r="S214" s="12" t="str">
        <f t="shared" si="22"/>
        <v>第2第2金曜日</v>
      </c>
      <c r="T214" s="12" t="str">
        <f t="shared" si="23"/>
        <v>第3第3金曜日</v>
      </c>
    </row>
    <row r="215" spans="2:20">
      <c r="B215" s="13" t="s">
        <v>221</v>
      </c>
      <c r="C215" s="14" t="s">
        <v>396</v>
      </c>
      <c r="D215" s="14" t="s">
        <v>379</v>
      </c>
      <c r="E215" s="14" t="s">
        <v>394</v>
      </c>
      <c r="F215" s="14" t="s">
        <v>380</v>
      </c>
      <c r="G215" s="14" t="s">
        <v>383</v>
      </c>
      <c r="H215" s="14" t="s">
        <v>395</v>
      </c>
      <c r="I215" s="100"/>
      <c r="J215" s="14" t="s">
        <v>390</v>
      </c>
      <c r="K215" s="14" t="s">
        <v>387</v>
      </c>
      <c r="L215" s="12" t="s">
        <v>397</v>
      </c>
      <c r="M215" s="12" t="s">
        <v>398</v>
      </c>
      <c r="O215" s="12" t="str">
        <f t="shared" si="18"/>
        <v>第1第1火曜日</v>
      </c>
      <c r="P215" s="12" t="str">
        <f t="shared" si="19"/>
        <v>第2第2火曜日</v>
      </c>
      <c r="Q215" s="12" t="str">
        <f t="shared" si="20"/>
        <v>第3第3火曜日</v>
      </c>
      <c r="R215" s="12" t="str">
        <f t="shared" si="21"/>
        <v>第1第1金曜日</v>
      </c>
      <c r="S215" s="12" t="str">
        <f t="shared" si="22"/>
        <v>第2第2金曜日</v>
      </c>
      <c r="T215" s="12" t="str">
        <f t="shared" si="23"/>
        <v>第3第3金曜日</v>
      </c>
    </row>
    <row r="216" spans="2:20">
      <c r="B216" s="13" t="s">
        <v>222</v>
      </c>
      <c r="C216" s="14" t="s">
        <v>396</v>
      </c>
      <c r="D216" s="14" t="s">
        <v>379</v>
      </c>
      <c r="E216" s="14" t="s">
        <v>394</v>
      </c>
      <c r="F216" s="14" t="s">
        <v>380</v>
      </c>
      <c r="G216" s="14" t="s">
        <v>383</v>
      </c>
      <c r="H216" s="14" t="s">
        <v>395</v>
      </c>
      <c r="I216" s="100"/>
      <c r="J216" s="14" t="s">
        <v>390</v>
      </c>
      <c r="K216" s="14" t="s">
        <v>387</v>
      </c>
      <c r="L216" s="12" t="s">
        <v>397</v>
      </c>
      <c r="M216" s="12" t="s">
        <v>398</v>
      </c>
      <c r="O216" s="12" t="str">
        <f t="shared" si="18"/>
        <v>第1第1火曜日</v>
      </c>
      <c r="P216" s="12" t="str">
        <f t="shared" si="19"/>
        <v>第2第2火曜日</v>
      </c>
      <c r="Q216" s="12" t="str">
        <f t="shared" si="20"/>
        <v>第3第3火曜日</v>
      </c>
      <c r="R216" s="12" t="str">
        <f t="shared" si="21"/>
        <v>第1第1金曜日</v>
      </c>
      <c r="S216" s="12" t="str">
        <f t="shared" si="22"/>
        <v>第2第2金曜日</v>
      </c>
      <c r="T216" s="12" t="str">
        <f t="shared" si="23"/>
        <v>第3第3金曜日</v>
      </c>
    </row>
    <row r="217" spans="2:20">
      <c r="B217" s="13" t="s">
        <v>223</v>
      </c>
      <c r="C217" s="14" t="s">
        <v>396</v>
      </c>
      <c r="D217" s="14" t="s">
        <v>379</v>
      </c>
      <c r="E217" s="14" t="s">
        <v>394</v>
      </c>
      <c r="F217" s="14" t="s">
        <v>380</v>
      </c>
      <c r="G217" s="14" t="s">
        <v>383</v>
      </c>
      <c r="H217" s="14" t="s">
        <v>395</v>
      </c>
      <c r="I217" s="100"/>
      <c r="J217" s="14" t="s">
        <v>390</v>
      </c>
      <c r="K217" s="14" t="s">
        <v>387</v>
      </c>
      <c r="L217" s="12" t="s">
        <v>397</v>
      </c>
      <c r="M217" s="12" t="s">
        <v>398</v>
      </c>
      <c r="O217" s="12" t="str">
        <f t="shared" si="18"/>
        <v>第1第1火曜日</v>
      </c>
      <c r="P217" s="12" t="str">
        <f t="shared" si="19"/>
        <v>第2第2火曜日</v>
      </c>
      <c r="Q217" s="12" t="str">
        <f t="shared" si="20"/>
        <v>第3第3火曜日</v>
      </c>
      <c r="R217" s="12" t="str">
        <f t="shared" si="21"/>
        <v>第1第1金曜日</v>
      </c>
      <c r="S217" s="12" t="str">
        <f t="shared" si="22"/>
        <v>第2第2金曜日</v>
      </c>
      <c r="T217" s="12" t="str">
        <f t="shared" si="23"/>
        <v>第3第3金曜日</v>
      </c>
    </row>
    <row r="218" spans="2:20">
      <c r="B218" s="13" t="s">
        <v>224</v>
      </c>
      <c r="C218" s="14" t="s">
        <v>396</v>
      </c>
      <c r="D218" s="14" t="s">
        <v>379</v>
      </c>
      <c r="E218" s="14" t="s">
        <v>394</v>
      </c>
      <c r="F218" s="14" t="s">
        <v>380</v>
      </c>
      <c r="G218" s="14" t="s">
        <v>383</v>
      </c>
      <c r="H218" s="14" t="s">
        <v>395</v>
      </c>
      <c r="I218" s="100"/>
      <c r="J218" s="14" t="s">
        <v>390</v>
      </c>
      <c r="K218" s="14" t="s">
        <v>387</v>
      </c>
      <c r="L218" s="12" t="s">
        <v>397</v>
      </c>
      <c r="M218" s="12" t="s">
        <v>398</v>
      </c>
      <c r="O218" s="12" t="str">
        <f t="shared" si="18"/>
        <v>第1第1火曜日</v>
      </c>
      <c r="P218" s="12" t="str">
        <f t="shared" si="19"/>
        <v>第2第2火曜日</v>
      </c>
      <c r="Q218" s="12" t="str">
        <f t="shared" si="20"/>
        <v>第3第3火曜日</v>
      </c>
      <c r="R218" s="12" t="str">
        <f t="shared" si="21"/>
        <v>第1第1金曜日</v>
      </c>
      <c r="S218" s="12" t="str">
        <f t="shared" si="22"/>
        <v>第2第2金曜日</v>
      </c>
      <c r="T218" s="12" t="str">
        <f t="shared" si="23"/>
        <v>第3第3金曜日</v>
      </c>
    </row>
    <row r="219" spans="2:20">
      <c r="B219" s="13" t="s">
        <v>225</v>
      </c>
      <c r="C219" s="14" t="s">
        <v>388</v>
      </c>
      <c r="D219" s="14" t="s">
        <v>397</v>
      </c>
      <c r="E219" s="14" t="s">
        <v>391</v>
      </c>
      <c r="F219" s="14" t="s">
        <v>389</v>
      </c>
      <c r="G219" s="14" t="s">
        <v>387</v>
      </c>
      <c r="H219" s="14" t="s">
        <v>392</v>
      </c>
      <c r="I219" s="100"/>
      <c r="J219" s="14" t="s">
        <v>396</v>
      </c>
      <c r="K219" s="14" t="s">
        <v>382</v>
      </c>
      <c r="L219" s="12" t="s">
        <v>379</v>
      </c>
      <c r="M219" s="12" t="s">
        <v>384</v>
      </c>
      <c r="O219" s="12" t="str">
        <f t="shared" si="18"/>
        <v>第1第1月曜日</v>
      </c>
      <c r="P219" s="12" t="str">
        <f t="shared" si="19"/>
        <v>第2第2月曜日</v>
      </c>
      <c r="Q219" s="12" t="str">
        <f t="shared" si="20"/>
        <v>第3第3月曜日</v>
      </c>
      <c r="R219" s="12" t="str">
        <f t="shared" si="21"/>
        <v>第1第1木曜日</v>
      </c>
      <c r="S219" s="12" t="str">
        <f t="shared" si="22"/>
        <v>第2第2木曜日</v>
      </c>
      <c r="T219" s="12" t="str">
        <f t="shared" si="23"/>
        <v>第3第3木曜日</v>
      </c>
    </row>
    <row r="220" spans="2:20">
      <c r="B220" s="13" t="s">
        <v>226</v>
      </c>
      <c r="C220" s="14" t="s">
        <v>388</v>
      </c>
      <c r="D220" s="14" t="s">
        <v>397</v>
      </c>
      <c r="E220" s="14" t="s">
        <v>391</v>
      </c>
      <c r="F220" s="14" t="s">
        <v>389</v>
      </c>
      <c r="G220" s="14" t="s">
        <v>387</v>
      </c>
      <c r="H220" s="14" t="s">
        <v>392</v>
      </c>
      <c r="I220" s="100"/>
      <c r="J220" s="14" t="s">
        <v>396</v>
      </c>
      <c r="K220" s="14" t="s">
        <v>395</v>
      </c>
      <c r="L220" s="12" t="s">
        <v>379</v>
      </c>
      <c r="M220" s="12" t="s">
        <v>384</v>
      </c>
      <c r="O220" s="12" t="str">
        <f t="shared" si="18"/>
        <v>第1第1月曜日</v>
      </c>
      <c r="P220" s="12" t="str">
        <f t="shared" si="19"/>
        <v>第2第2月曜日</v>
      </c>
      <c r="Q220" s="12" t="str">
        <f t="shared" si="20"/>
        <v>第3第3月曜日</v>
      </c>
      <c r="R220" s="12" t="str">
        <f t="shared" si="21"/>
        <v>第1第1木曜日</v>
      </c>
      <c r="S220" s="12" t="str">
        <f t="shared" si="22"/>
        <v>第2第2木曜日</v>
      </c>
      <c r="T220" s="12" t="str">
        <f t="shared" si="23"/>
        <v>第3第3木曜日</v>
      </c>
    </row>
    <row r="221" spans="2:20">
      <c r="B221" s="13" t="s">
        <v>227</v>
      </c>
      <c r="C221" s="14" t="s">
        <v>388</v>
      </c>
      <c r="D221" s="14" t="s">
        <v>397</v>
      </c>
      <c r="E221" s="14" t="s">
        <v>391</v>
      </c>
      <c r="F221" s="14" t="s">
        <v>389</v>
      </c>
      <c r="G221" s="14" t="s">
        <v>387</v>
      </c>
      <c r="H221" s="14" t="s">
        <v>392</v>
      </c>
      <c r="I221" s="100"/>
      <c r="J221" s="14" t="s">
        <v>380</v>
      </c>
      <c r="K221" s="14" t="s">
        <v>385</v>
      </c>
      <c r="L221" s="12" t="s">
        <v>383</v>
      </c>
      <c r="M221" s="12" t="s">
        <v>393</v>
      </c>
      <c r="O221" s="12" t="str">
        <f t="shared" si="18"/>
        <v>第1第1月曜日</v>
      </c>
      <c r="P221" s="12" t="str">
        <f t="shared" si="19"/>
        <v>第2第2月曜日</v>
      </c>
      <c r="Q221" s="12" t="str">
        <f t="shared" si="20"/>
        <v>第3第3月曜日</v>
      </c>
      <c r="R221" s="12" t="str">
        <f t="shared" si="21"/>
        <v>第1第1木曜日</v>
      </c>
      <c r="S221" s="12" t="str">
        <f t="shared" si="22"/>
        <v>第2第2木曜日</v>
      </c>
      <c r="T221" s="12" t="str">
        <f t="shared" si="23"/>
        <v>第3第3木曜日</v>
      </c>
    </row>
    <row r="222" spans="2:20">
      <c r="B222" s="13" t="s">
        <v>228</v>
      </c>
      <c r="C222" s="14" t="s">
        <v>388</v>
      </c>
      <c r="D222" s="14" t="s">
        <v>397</v>
      </c>
      <c r="E222" s="14" t="s">
        <v>391</v>
      </c>
      <c r="F222" s="14" t="s">
        <v>389</v>
      </c>
      <c r="G222" s="14" t="s">
        <v>387</v>
      </c>
      <c r="H222" s="14" t="s">
        <v>392</v>
      </c>
      <c r="I222" s="100"/>
      <c r="J222" s="14" t="s">
        <v>380</v>
      </c>
      <c r="K222" s="14" t="s">
        <v>385</v>
      </c>
      <c r="L222" s="12" t="s">
        <v>383</v>
      </c>
      <c r="M222" s="12" t="s">
        <v>393</v>
      </c>
      <c r="O222" s="12" t="str">
        <f t="shared" si="18"/>
        <v>第1第1月曜日</v>
      </c>
      <c r="P222" s="12" t="str">
        <f t="shared" si="19"/>
        <v>第2第2月曜日</v>
      </c>
      <c r="Q222" s="12" t="str">
        <f t="shared" si="20"/>
        <v>第3第3月曜日</v>
      </c>
      <c r="R222" s="12" t="str">
        <f t="shared" si="21"/>
        <v>第1第1木曜日</v>
      </c>
      <c r="S222" s="12" t="str">
        <f t="shared" si="22"/>
        <v>第2第2木曜日</v>
      </c>
      <c r="T222" s="12" t="str">
        <f t="shared" si="23"/>
        <v>第3第3木曜日</v>
      </c>
    </row>
    <row r="223" spans="2:20">
      <c r="B223" s="13" t="s">
        <v>229</v>
      </c>
      <c r="C223" s="14" t="s">
        <v>388</v>
      </c>
      <c r="D223" s="14" t="s">
        <v>397</v>
      </c>
      <c r="E223" s="14" t="s">
        <v>391</v>
      </c>
      <c r="F223" s="14" t="s">
        <v>389</v>
      </c>
      <c r="G223" s="14" t="s">
        <v>387</v>
      </c>
      <c r="H223" s="14" t="s">
        <v>392</v>
      </c>
      <c r="I223" s="100"/>
      <c r="J223" s="14" t="s">
        <v>380</v>
      </c>
      <c r="K223" s="14" t="s">
        <v>385</v>
      </c>
      <c r="L223" s="12" t="s">
        <v>383</v>
      </c>
      <c r="M223" s="12" t="s">
        <v>393</v>
      </c>
      <c r="O223" s="12" t="str">
        <f t="shared" si="18"/>
        <v>第1第1月曜日</v>
      </c>
      <c r="P223" s="12" t="str">
        <f t="shared" si="19"/>
        <v>第2第2月曜日</v>
      </c>
      <c r="Q223" s="12" t="str">
        <f t="shared" si="20"/>
        <v>第3第3月曜日</v>
      </c>
      <c r="R223" s="12" t="str">
        <f t="shared" si="21"/>
        <v>第1第1木曜日</v>
      </c>
      <c r="S223" s="12" t="str">
        <f t="shared" si="22"/>
        <v>第2第2木曜日</v>
      </c>
      <c r="T223" s="12" t="str">
        <f t="shared" si="23"/>
        <v>第3第3木曜日</v>
      </c>
    </row>
    <row r="224" spans="2:20">
      <c r="B224" s="13" t="s">
        <v>230</v>
      </c>
      <c r="C224" s="14" t="s">
        <v>388</v>
      </c>
      <c r="D224" s="14" t="s">
        <v>397</v>
      </c>
      <c r="E224" s="14" t="s">
        <v>391</v>
      </c>
      <c r="F224" s="14" t="s">
        <v>389</v>
      </c>
      <c r="G224" s="14" t="s">
        <v>387</v>
      </c>
      <c r="H224" s="14" t="s">
        <v>392</v>
      </c>
      <c r="I224" s="100"/>
      <c r="J224" s="14" t="s">
        <v>380</v>
      </c>
      <c r="K224" s="14" t="s">
        <v>385</v>
      </c>
      <c r="L224" s="12" t="s">
        <v>383</v>
      </c>
      <c r="M224" s="12" t="s">
        <v>393</v>
      </c>
      <c r="O224" s="12" t="str">
        <f t="shared" si="18"/>
        <v>第1第1月曜日</v>
      </c>
      <c r="P224" s="12" t="str">
        <f t="shared" si="19"/>
        <v>第2第2月曜日</v>
      </c>
      <c r="Q224" s="12" t="str">
        <f t="shared" si="20"/>
        <v>第3第3月曜日</v>
      </c>
      <c r="R224" s="12" t="str">
        <f t="shared" si="21"/>
        <v>第1第1木曜日</v>
      </c>
      <c r="S224" s="12" t="str">
        <f t="shared" si="22"/>
        <v>第2第2木曜日</v>
      </c>
      <c r="T224" s="12" t="str">
        <f t="shared" si="23"/>
        <v>第3第3木曜日</v>
      </c>
    </row>
    <row r="225" spans="2:20">
      <c r="B225" s="13" t="s">
        <v>231</v>
      </c>
      <c r="C225" s="14" t="s">
        <v>388</v>
      </c>
      <c r="D225" s="14" t="s">
        <v>397</v>
      </c>
      <c r="E225" s="14" t="s">
        <v>391</v>
      </c>
      <c r="F225" s="14" t="s">
        <v>389</v>
      </c>
      <c r="G225" s="14" t="s">
        <v>387</v>
      </c>
      <c r="H225" s="14" t="s">
        <v>392</v>
      </c>
      <c r="I225" s="100"/>
      <c r="J225" s="14" t="s">
        <v>380</v>
      </c>
      <c r="K225" s="14" t="s">
        <v>385</v>
      </c>
      <c r="L225" s="12" t="s">
        <v>383</v>
      </c>
      <c r="M225" s="12" t="s">
        <v>393</v>
      </c>
      <c r="O225" s="12" t="str">
        <f t="shared" si="18"/>
        <v>第1第1月曜日</v>
      </c>
      <c r="P225" s="12" t="str">
        <f t="shared" si="19"/>
        <v>第2第2月曜日</v>
      </c>
      <c r="Q225" s="12" t="str">
        <f t="shared" si="20"/>
        <v>第3第3月曜日</v>
      </c>
      <c r="R225" s="12" t="str">
        <f t="shared" si="21"/>
        <v>第1第1木曜日</v>
      </c>
      <c r="S225" s="12" t="str">
        <f t="shared" si="22"/>
        <v>第2第2木曜日</v>
      </c>
      <c r="T225" s="12" t="str">
        <f t="shared" si="23"/>
        <v>第3第3木曜日</v>
      </c>
    </row>
    <row r="226" spans="2:20">
      <c r="B226" s="13" t="s">
        <v>232</v>
      </c>
      <c r="C226" s="14" t="s">
        <v>388</v>
      </c>
      <c r="D226" s="14" t="s">
        <v>397</v>
      </c>
      <c r="E226" s="14" t="s">
        <v>391</v>
      </c>
      <c r="F226" s="14" t="s">
        <v>389</v>
      </c>
      <c r="G226" s="14" t="s">
        <v>387</v>
      </c>
      <c r="H226" s="14" t="s">
        <v>392</v>
      </c>
      <c r="I226" s="100"/>
      <c r="J226" s="14" t="s">
        <v>380</v>
      </c>
      <c r="K226" s="14" t="s">
        <v>385</v>
      </c>
      <c r="L226" s="12" t="s">
        <v>383</v>
      </c>
      <c r="M226" s="12" t="s">
        <v>393</v>
      </c>
      <c r="O226" s="12" t="str">
        <f t="shared" si="18"/>
        <v>第1第1月曜日</v>
      </c>
      <c r="P226" s="12" t="str">
        <f t="shared" si="19"/>
        <v>第2第2月曜日</v>
      </c>
      <c r="Q226" s="12" t="str">
        <f t="shared" si="20"/>
        <v>第3第3月曜日</v>
      </c>
      <c r="R226" s="12" t="str">
        <f t="shared" si="21"/>
        <v>第1第1木曜日</v>
      </c>
      <c r="S226" s="12" t="str">
        <f t="shared" si="22"/>
        <v>第2第2木曜日</v>
      </c>
      <c r="T226" s="12" t="str">
        <f t="shared" si="23"/>
        <v>第3第3木曜日</v>
      </c>
    </row>
    <row r="227" spans="2:20">
      <c r="B227" s="13" t="s">
        <v>233</v>
      </c>
      <c r="C227" s="14" t="s">
        <v>396</v>
      </c>
      <c r="D227" s="14" t="s">
        <v>379</v>
      </c>
      <c r="E227" s="14" t="s">
        <v>394</v>
      </c>
      <c r="F227" s="14" t="s">
        <v>380</v>
      </c>
      <c r="G227" s="14" t="s">
        <v>383</v>
      </c>
      <c r="H227" s="14" t="s">
        <v>395</v>
      </c>
      <c r="I227" s="100"/>
      <c r="J227" s="14" t="s">
        <v>391</v>
      </c>
      <c r="K227" s="14" t="s">
        <v>386</v>
      </c>
      <c r="L227" s="12" t="s">
        <v>381</v>
      </c>
      <c r="M227" s="12" t="s">
        <v>385</v>
      </c>
      <c r="O227" s="12" t="str">
        <f t="shared" si="18"/>
        <v>第1第1火曜日</v>
      </c>
      <c r="P227" s="12" t="str">
        <f t="shared" si="19"/>
        <v>第2第2火曜日</v>
      </c>
      <c r="Q227" s="12" t="str">
        <f t="shared" si="20"/>
        <v>第3第3火曜日</v>
      </c>
      <c r="R227" s="12" t="str">
        <f t="shared" si="21"/>
        <v>第1第1金曜日</v>
      </c>
      <c r="S227" s="12" t="str">
        <f t="shared" si="22"/>
        <v>第2第2金曜日</v>
      </c>
      <c r="T227" s="12" t="str">
        <f t="shared" si="23"/>
        <v>第3第3金曜日</v>
      </c>
    </row>
    <row r="228" spans="2:20">
      <c r="B228" s="13" t="s">
        <v>234</v>
      </c>
      <c r="C228" s="14" t="s">
        <v>396</v>
      </c>
      <c r="D228" s="14" t="s">
        <v>379</v>
      </c>
      <c r="E228" s="14" t="s">
        <v>394</v>
      </c>
      <c r="F228" s="14" t="s">
        <v>380</v>
      </c>
      <c r="G228" s="14" t="s">
        <v>383</v>
      </c>
      <c r="H228" s="14" t="s">
        <v>395</v>
      </c>
      <c r="I228" s="100"/>
      <c r="J228" s="14" t="s">
        <v>391</v>
      </c>
      <c r="K228" s="14" t="s">
        <v>386</v>
      </c>
      <c r="L228" s="12" t="s">
        <v>381</v>
      </c>
      <c r="M228" s="12" t="s">
        <v>385</v>
      </c>
      <c r="O228" s="12" t="str">
        <f t="shared" si="18"/>
        <v>第1第1火曜日</v>
      </c>
      <c r="P228" s="12" t="str">
        <f t="shared" si="19"/>
        <v>第2第2火曜日</v>
      </c>
      <c r="Q228" s="12" t="str">
        <f t="shared" si="20"/>
        <v>第3第3火曜日</v>
      </c>
      <c r="R228" s="12" t="str">
        <f t="shared" si="21"/>
        <v>第1第1金曜日</v>
      </c>
      <c r="S228" s="12" t="str">
        <f t="shared" si="22"/>
        <v>第2第2金曜日</v>
      </c>
      <c r="T228" s="12" t="str">
        <f t="shared" si="23"/>
        <v>第3第3金曜日</v>
      </c>
    </row>
    <row r="229" spans="2:20">
      <c r="B229" s="13" t="s">
        <v>235</v>
      </c>
      <c r="C229" s="14" t="s">
        <v>396</v>
      </c>
      <c r="D229" s="14" t="s">
        <v>379</v>
      </c>
      <c r="E229" s="14" t="s">
        <v>394</v>
      </c>
      <c r="F229" s="14" t="s">
        <v>380</v>
      </c>
      <c r="G229" s="14" t="s">
        <v>383</v>
      </c>
      <c r="H229" s="14" t="s">
        <v>395</v>
      </c>
      <c r="I229" s="100"/>
      <c r="J229" s="14" t="s">
        <v>391</v>
      </c>
      <c r="K229" s="14" t="s">
        <v>386</v>
      </c>
      <c r="L229" s="12" t="s">
        <v>381</v>
      </c>
      <c r="M229" s="12" t="s">
        <v>385</v>
      </c>
      <c r="O229" s="12" t="str">
        <f t="shared" si="18"/>
        <v>第1第1火曜日</v>
      </c>
      <c r="P229" s="12" t="str">
        <f t="shared" si="19"/>
        <v>第2第2火曜日</v>
      </c>
      <c r="Q229" s="12" t="str">
        <f t="shared" si="20"/>
        <v>第3第3火曜日</v>
      </c>
      <c r="R229" s="12" t="str">
        <f t="shared" si="21"/>
        <v>第1第1金曜日</v>
      </c>
      <c r="S229" s="12" t="str">
        <f t="shared" si="22"/>
        <v>第2第2金曜日</v>
      </c>
      <c r="T229" s="12" t="str">
        <f t="shared" si="23"/>
        <v>第3第3金曜日</v>
      </c>
    </row>
    <row r="230" spans="2:20">
      <c r="B230" s="13" t="s">
        <v>236</v>
      </c>
      <c r="C230" s="14" t="s">
        <v>396</v>
      </c>
      <c r="D230" s="14" t="s">
        <v>379</v>
      </c>
      <c r="E230" s="14" t="s">
        <v>394</v>
      </c>
      <c r="F230" s="14" t="s">
        <v>380</v>
      </c>
      <c r="G230" s="14" t="s">
        <v>383</v>
      </c>
      <c r="H230" s="14" t="s">
        <v>395</v>
      </c>
      <c r="I230" s="100"/>
      <c r="J230" s="14" t="s">
        <v>391</v>
      </c>
      <c r="K230" s="14" t="s">
        <v>386</v>
      </c>
      <c r="L230" s="12" t="s">
        <v>381</v>
      </c>
      <c r="M230" s="12" t="s">
        <v>385</v>
      </c>
      <c r="O230" s="12" t="str">
        <f t="shared" si="18"/>
        <v>第1第1火曜日</v>
      </c>
      <c r="P230" s="12" t="str">
        <f t="shared" si="19"/>
        <v>第2第2火曜日</v>
      </c>
      <c r="Q230" s="12" t="str">
        <f t="shared" si="20"/>
        <v>第3第3火曜日</v>
      </c>
      <c r="R230" s="12" t="str">
        <f t="shared" si="21"/>
        <v>第1第1金曜日</v>
      </c>
      <c r="S230" s="12" t="str">
        <f t="shared" si="22"/>
        <v>第2第2金曜日</v>
      </c>
      <c r="T230" s="12" t="str">
        <f t="shared" si="23"/>
        <v>第3第3金曜日</v>
      </c>
    </row>
    <row r="231" spans="2:20">
      <c r="B231" s="13" t="s">
        <v>237</v>
      </c>
      <c r="C231" s="14" t="s">
        <v>396</v>
      </c>
      <c r="D231" s="14" t="s">
        <v>379</v>
      </c>
      <c r="E231" s="14" t="s">
        <v>394</v>
      </c>
      <c r="F231" s="14" t="s">
        <v>380</v>
      </c>
      <c r="G231" s="14" t="s">
        <v>383</v>
      </c>
      <c r="H231" s="14" t="s">
        <v>395</v>
      </c>
      <c r="I231" s="100"/>
      <c r="J231" s="14" t="s">
        <v>391</v>
      </c>
      <c r="K231" s="14" t="s">
        <v>386</v>
      </c>
      <c r="L231" s="12" t="s">
        <v>381</v>
      </c>
      <c r="M231" s="12" t="s">
        <v>385</v>
      </c>
      <c r="O231" s="12" t="str">
        <f t="shared" si="18"/>
        <v>第1第1火曜日</v>
      </c>
      <c r="P231" s="12" t="str">
        <f t="shared" si="19"/>
        <v>第2第2火曜日</v>
      </c>
      <c r="Q231" s="12" t="str">
        <f t="shared" si="20"/>
        <v>第3第3火曜日</v>
      </c>
      <c r="R231" s="12" t="str">
        <f t="shared" si="21"/>
        <v>第1第1金曜日</v>
      </c>
      <c r="S231" s="12" t="str">
        <f t="shared" si="22"/>
        <v>第2第2金曜日</v>
      </c>
      <c r="T231" s="12" t="str">
        <f t="shared" si="23"/>
        <v>第3第3金曜日</v>
      </c>
    </row>
    <row r="232" spans="2:20">
      <c r="B232" s="13" t="s">
        <v>238</v>
      </c>
      <c r="C232" s="14" t="s">
        <v>396</v>
      </c>
      <c r="D232" s="14" t="s">
        <v>379</v>
      </c>
      <c r="E232" s="14" t="s">
        <v>394</v>
      </c>
      <c r="F232" s="14" t="s">
        <v>380</v>
      </c>
      <c r="G232" s="14" t="s">
        <v>383</v>
      </c>
      <c r="H232" s="14" t="s">
        <v>395</v>
      </c>
      <c r="I232" s="100"/>
      <c r="J232" s="14" t="s">
        <v>391</v>
      </c>
      <c r="K232" s="14" t="s">
        <v>386</v>
      </c>
      <c r="L232" s="12" t="s">
        <v>381</v>
      </c>
      <c r="M232" s="12" t="s">
        <v>385</v>
      </c>
      <c r="O232" s="12" t="str">
        <f t="shared" si="18"/>
        <v>第1第1火曜日</v>
      </c>
      <c r="P232" s="12" t="str">
        <f t="shared" si="19"/>
        <v>第2第2火曜日</v>
      </c>
      <c r="Q232" s="12" t="str">
        <f t="shared" si="20"/>
        <v>第3第3火曜日</v>
      </c>
      <c r="R232" s="12" t="str">
        <f t="shared" si="21"/>
        <v>第1第1金曜日</v>
      </c>
      <c r="S232" s="12" t="str">
        <f t="shared" si="22"/>
        <v>第2第2金曜日</v>
      </c>
      <c r="T232" s="12" t="str">
        <f t="shared" si="23"/>
        <v>第3第3金曜日</v>
      </c>
    </row>
    <row r="233" spans="2:20">
      <c r="B233" s="13" t="s">
        <v>239</v>
      </c>
      <c r="C233" s="14" t="s">
        <v>388</v>
      </c>
      <c r="D233" s="14" t="s">
        <v>397</v>
      </c>
      <c r="E233" s="14" t="s">
        <v>391</v>
      </c>
      <c r="F233" s="14" t="s">
        <v>389</v>
      </c>
      <c r="G233" s="14" t="s">
        <v>387</v>
      </c>
      <c r="H233" s="14" t="s">
        <v>392</v>
      </c>
      <c r="I233" s="100"/>
      <c r="J233" s="14" t="s">
        <v>380</v>
      </c>
      <c r="K233" s="14" t="s">
        <v>381</v>
      </c>
      <c r="L233" s="12" t="s">
        <v>383</v>
      </c>
      <c r="M233" s="12" t="s">
        <v>393</v>
      </c>
      <c r="O233" s="12" t="str">
        <f t="shared" si="18"/>
        <v>第1第1月曜日</v>
      </c>
      <c r="P233" s="12" t="str">
        <f t="shared" si="19"/>
        <v>第2第2月曜日</v>
      </c>
      <c r="Q233" s="12" t="str">
        <f t="shared" si="20"/>
        <v>第3第3月曜日</v>
      </c>
      <c r="R233" s="12" t="str">
        <f t="shared" si="21"/>
        <v>第1第1木曜日</v>
      </c>
      <c r="S233" s="12" t="str">
        <f t="shared" si="22"/>
        <v>第2第2木曜日</v>
      </c>
      <c r="T233" s="12" t="str">
        <f t="shared" si="23"/>
        <v>第3第3木曜日</v>
      </c>
    </row>
    <row r="234" spans="2:20">
      <c r="B234" s="13" t="s">
        <v>240</v>
      </c>
      <c r="C234" s="14" t="s">
        <v>388</v>
      </c>
      <c r="D234" s="14" t="s">
        <v>397</v>
      </c>
      <c r="E234" s="14" t="s">
        <v>391</v>
      </c>
      <c r="F234" s="14" t="s">
        <v>389</v>
      </c>
      <c r="G234" s="14" t="s">
        <v>387</v>
      </c>
      <c r="H234" s="14" t="s">
        <v>392</v>
      </c>
      <c r="I234" s="100"/>
      <c r="J234" s="14" t="s">
        <v>380</v>
      </c>
      <c r="K234" s="14" t="s">
        <v>381</v>
      </c>
      <c r="L234" s="12" t="s">
        <v>383</v>
      </c>
      <c r="M234" s="12" t="s">
        <v>393</v>
      </c>
      <c r="O234" s="12" t="str">
        <f t="shared" si="18"/>
        <v>第1第1月曜日</v>
      </c>
      <c r="P234" s="12" t="str">
        <f t="shared" si="19"/>
        <v>第2第2月曜日</v>
      </c>
      <c r="Q234" s="12" t="str">
        <f t="shared" si="20"/>
        <v>第3第3月曜日</v>
      </c>
      <c r="R234" s="12" t="str">
        <f t="shared" si="21"/>
        <v>第1第1木曜日</v>
      </c>
      <c r="S234" s="12" t="str">
        <f t="shared" si="22"/>
        <v>第2第2木曜日</v>
      </c>
      <c r="T234" s="12" t="str">
        <f t="shared" si="23"/>
        <v>第3第3木曜日</v>
      </c>
    </row>
    <row r="235" spans="2:20">
      <c r="B235" s="13" t="s">
        <v>241</v>
      </c>
      <c r="C235" s="14" t="s">
        <v>388</v>
      </c>
      <c r="D235" s="14" t="s">
        <v>397</v>
      </c>
      <c r="E235" s="14" t="s">
        <v>391</v>
      </c>
      <c r="F235" s="14" t="s">
        <v>389</v>
      </c>
      <c r="G235" s="14" t="s">
        <v>387</v>
      </c>
      <c r="H235" s="14" t="s">
        <v>392</v>
      </c>
      <c r="I235" s="100"/>
      <c r="J235" s="14" t="s">
        <v>380</v>
      </c>
      <c r="K235" s="14" t="s">
        <v>381</v>
      </c>
      <c r="L235" s="12" t="s">
        <v>383</v>
      </c>
      <c r="M235" s="12" t="s">
        <v>393</v>
      </c>
      <c r="O235" s="12" t="str">
        <f t="shared" si="18"/>
        <v>第1第1月曜日</v>
      </c>
      <c r="P235" s="12" t="str">
        <f t="shared" si="19"/>
        <v>第2第2月曜日</v>
      </c>
      <c r="Q235" s="12" t="str">
        <f t="shared" si="20"/>
        <v>第3第3月曜日</v>
      </c>
      <c r="R235" s="12" t="str">
        <f t="shared" si="21"/>
        <v>第1第1木曜日</v>
      </c>
      <c r="S235" s="12" t="str">
        <f t="shared" si="22"/>
        <v>第2第2木曜日</v>
      </c>
      <c r="T235" s="12" t="str">
        <f t="shared" si="23"/>
        <v>第3第3木曜日</v>
      </c>
    </row>
    <row r="236" spans="2:20">
      <c r="B236" s="13" t="s">
        <v>242</v>
      </c>
      <c r="C236" s="14" t="s">
        <v>388</v>
      </c>
      <c r="D236" s="14" t="s">
        <v>397</v>
      </c>
      <c r="E236" s="14" t="s">
        <v>391</v>
      </c>
      <c r="F236" s="14" t="s">
        <v>389</v>
      </c>
      <c r="G236" s="14" t="s">
        <v>387</v>
      </c>
      <c r="H236" s="14" t="s">
        <v>392</v>
      </c>
      <c r="I236" s="100"/>
      <c r="J236" s="14" t="s">
        <v>380</v>
      </c>
      <c r="K236" s="14" t="s">
        <v>381</v>
      </c>
      <c r="L236" s="12" t="s">
        <v>383</v>
      </c>
      <c r="M236" s="12" t="s">
        <v>393</v>
      </c>
      <c r="O236" s="12" t="str">
        <f t="shared" si="18"/>
        <v>第1第1月曜日</v>
      </c>
      <c r="P236" s="12" t="str">
        <f t="shared" si="19"/>
        <v>第2第2月曜日</v>
      </c>
      <c r="Q236" s="12" t="str">
        <f t="shared" si="20"/>
        <v>第3第3月曜日</v>
      </c>
      <c r="R236" s="12" t="str">
        <f t="shared" si="21"/>
        <v>第1第1木曜日</v>
      </c>
      <c r="S236" s="12" t="str">
        <f t="shared" si="22"/>
        <v>第2第2木曜日</v>
      </c>
      <c r="T236" s="12" t="str">
        <f t="shared" si="23"/>
        <v>第3第3木曜日</v>
      </c>
    </row>
    <row r="237" spans="2:20">
      <c r="B237" s="13" t="s">
        <v>243</v>
      </c>
      <c r="C237" s="14" t="s">
        <v>388</v>
      </c>
      <c r="D237" s="14" t="s">
        <v>397</v>
      </c>
      <c r="E237" s="14" t="s">
        <v>391</v>
      </c>
      <c r="F237" s="14" t="s">
        <v>389</v>
      </c>
      <c r="G237" s="14" t="s">
        <v>387</v>
      </c>
      <c r="H237" s="14" t="s">
        <v>392</v>
      </c>
      <c r="I237" s="100"/>
      <c r="J237" s="14" t="s">
        <v>380</v>
      </c>
      <c r="K237" s="14" t="s">
        <v>381</v>
      </c>
      <c r="L237" s="12" t="s">
        <v>383</v>
      </c>
      <c r="M237" s="12" t="s">
        <v>393</v>
      </c>
      <c r="O237" s="12" t="str">
        <f t="shared" si="18"/>
        <v>第1第1月曜日</v>
      </c>
      <c r="P237" s="12" t="str">
        <f t="shared" si="19"/>
        <v>第2第2月曜日</v>
      </c>
      <c r="Q237" s="12" t="str">
        <f t="shared" si="20"/>
        <v>第3第3月曜日</v>
      </c>
      <c r="R237" s="12" t="str">
        <f t="shared" si="21"/>
        <v>第1第1木曜日</v>
      </c>
      <c r="S237" s="12" t="str">
        <f t="shared" si="22"/>
        <v>第2第2木曜日</v>
      </c>
      <c r="T237" s="12" t="str">
        <f t="shared" si="23"/>
        <v>第3第3木曜日</v>
      </c>
    </row>
    <row r="238" spans="2:20">
      <c r="B238" s="13" t="s">
        <v>244</v>
      </c>
      <c r="C238" s="14" t="s">
        <v>396</v>
      </c>
      <c r="D238" s="14" t="s">
        <v>379</v>
      </c>
      <c r="E238" s="14" t="s">
        <v>394</v>
      </c>
      <c r="F238" s="14" t="s">
        <v>380</v>
      </c>
      <c r="G238" s="14" t="s">
        <v>383</v>
      </c>
      <c r="H238" s="14" t="s">
        <v>395</v>
      </c>
      <c r="I238" s="100"/>
      <c r="J238" s="14" t="s">
        <v>386</v>
      </c>
      <c r="K238" s="14" t="s">
        <v>387</v>
      </c>
      <c r="L238" s="12" t="s">
        <v>388</v>
      </c>
      <c r="M238" s="12" t="s">
        <v>391</v>
      </c>
      <c r="O238" s="12" t="str">
        <f t="shared" si="18"/>
        <v>第1第1火曜日</v>
      </c>
      <c r="P238" s="12" t="str">
        <f t="shared" si="19"/>
        <v>第2第2火曜日</v>
      </c>
      <c r="Q238" s="12" t="str">
        <f t="shared" si="20"/>
        <v>第3第3火曜日</v>
      </c>
      <c r="R238" s="12" t="str">
        <f t="shared" si="21"/>
        <v>第1第1金曜日</v>
      </c>
      <c r="S238" s="12" t="str">
        <f t="shared" si="22"/>
        <v>第2第2金曜日</v>
      </c>
      <c r="T238" s="12" t="str">
        <f t="shared" si="23"/>
        <v>第3第3金曜日</v>
      </c>
    </row>
    <row r="239" spans="2:20">
      <c r="B239" s="13" t="s">
        <v>245</v>
      </c>
      <c r="C239" s="14" t="s">
        <v>388</v>
      </c>
      <c r="D239" s="14" t="s">
        <v>397</v>
      </c>
      <c r="E239" s="14" t="s">
        <v>391</v>
      </c>
      <c r="F239" s="14" t="s">
        <v>389</v>
      </c>
      <c r="G239" s="14" t="s">
        <v>387</v>
      </c>
      <c r="H239" s="14" t="s">
        <v>392</v>
      </c>
      <c r="I239" s="100"/>
      <c r="J239" s="14" t="s">
        <v>396</v>
      </c>
      <c r="K239" s="14" t="s">
        <v>386</v>
      </c>
      <c r="L239" s="12" t="s">
        <v>379</v>
      </c>
      <c r="M239" s="12" t="s">
        <v>384</v>
      </c>
      <c r="O239" s="12" t="str">
        <f t="shared" si="18"/>
        <v>第1第1月曜日</v>
      </c>
      <c r="P239" s="12" t="str">
        <f t="shared" si="19"/>
        <v>第2第2月曜日</v>
      </c>
      <c r="Q239" s="12" t="str">
        <f t="shared" si="20"/>
        <v>第3第3月曜日</v>
      </c>
      <c r="R239" s="12" t="str">
        <f t="shared" si="21"/>
        <v>第1第1木曜日</v>
      </c>
      <c r="S239" s="12" t="str">
        <f t="shared" si="22"/>
        <v>第2第2木曜日</v>
      </c>
      <c r="T239" s="12" t="str">
        <f t="shared" si="23"/>
        <v>第3第3木曜日</v>
      </c>
    </row>
    <row r="240" spans="2:20">
      <c r="B240" s="13" t="s">
        <v>246</v>
      </c>
      <c r="C240" s="14" t="s">
        <v>388</v>
      </c>
      <c r="D240" s="14" t="s">
        <v>397</v>
      </c>
      <c r="E240" s="14" t="s">
        <v>391</v>
      </c>
      <c r="F240" s="14" t="s">
        <v>389</v>
      </c>
      <c r="G240" s="14" t="s">
        <v>387</v>
      </c>
      <c r="H240" s="14" t="s">
        <v>392</v>
      </c>
      <c r="I240" s="100"/>
      <c r="J240" s="14" t="s">
        <v>396</v>
      </c>
      <c r="K240" s="14" t="s">
        <v>386</v>
      </c>
      <c r="L240" s="12" t="s">
        <v>379</v>
      </c>
      <c r="M240" s="12" t="s">
        <v>384</v>
      </c>
      <c r="O240" s="12" t="str">
        <f t="shared" si="18"/>
        <v>第1第1月曜日</v>
      </c>
      <c r="P240" s="12" t="str">
        <f t="shared" si="19"/>
        <v>第2第2月曜日</v>
      </c>
      <c r="Q240" s="12" t="str">
        <f t="shared" si="20"/>
        <v>第3第3月曜日</v>
      </c>
      <c r="R240" s="12" t="str">
        <f t="shared" si="21"/>
        <v>第1第1木曜日</v>
      </c>
      <c r="S240" s="12" t="str">
        <f t="shared" si="22"/>
        <v>第2第2木曜日</v>
      </c>
      <c r="T240" s="12" t="str">
        <f t="shared" si="23"/>
        <v>第3第3木曜日</v>
      </c>
    </row>
    <row r="241" spans="2:20">
      <c r="B241" s="13" t="s">
        <v>247</v>
      </c>
      <c r="C241" s="14" t="s">
        <v>388</v>
      </c>
      <c r="D241" s="14" t="s">
        <v>397</v>
      </c>
      <c r="E241" s="14" t="s">
        <v>391</v>
      </c>
      <c r="F241" s="14" t="s">
        <v>389</v>
      </c>
      <c r="G241" s="14" t="s">
        <v>387</v>
      </c>
      <c r="H241" s="14" t="s">
        <v>392</v>
      </c>
      <c r="I241" s="100"/>
      <c r="J241" s="14" t="s">
        <v>396</v>
      </c>
      <c r="K241" s="14" t="s">
        <v>386</v>
      </c>
      <c r="L241" s="12" t="s">
        <v>379</v>
      </c>
      <c r="M241" s="12" t="s">
        <v>384</v>
      </c>
      <c r="O241" s="12" t="str">
        <f t="shared" si="18"/>
        <v>第1第1月曜日</v>
      </c>
      <c r="P241" s="12" t="str">
        <f t="shared" si="19"/>
        <v>第2第2月曜日</v>
      </c>
      <c r="Q241" s="12" t="str">
        <f t="shared" si="20"/>
        <v>第3第3月曜日</v>
      </c>
      <c r="R241" s="12" t="str">
        <f t="shared" si="21"/>
        <v>第1第1木曜日</v>
      </c>
      <c r="S241" s="12" t="str">
        <f t="shared" si="22"/>
        <v>第2第2木曜日</v>
      </c>
      <c r="T241" s="12" t="str">
        <f t="shared" si="23"/>
        <v>第3第3木曜日</v>
      </c>
    </row>
    <row r="242" spans="2:20">
      <c r="B242" s="13" t="s">
        <v>248</v>
      </c>
      <c r="C242" s="14" t="s">
        <v>396</v>
      </c>
      <c r="D242" s="14" t="s">
        <v>379</v>
      </c>
      <c r="E242" s="14" t="s">
        <v>394</v>
      </c>
      <c r="F242" s="14" t="s">
        <v>380</v>
      </c>
      <c r="G242" s="14" t="s">
        <v>383</v>
      </c>
      <c r="H242" s="14" t="s">
        <v>395</v>
      </c>
      <c r="I242" s="100"/>
      <c r="J242" s="14" t="s">
        <v>392</v>
      </c>
      <c r="K242" s="14" t="s">
        <v>381</v>
      </c>
      <c r="L242" s="12" t="s">
        <v>387</v>
      </c>
      <c r="M242" s="12" t="s">
        <v>390</v>
      </c>
      <c r="O242" s="12" t="str">
        <f t="shared" si="18"/>
        <v>第1第1火曜日</v>
      </c>
      <c r="P242" s="12" t="str">
        <f t="shared" si="19"/>
        <v>第2第2火曜日</v>
      </c>
      <c r="Q242" s="12" t="str">
        <f t="shared" si="20"/>
        <v>第3第3火曜日</v>
      </c>
      <c r="R242" s="12" t="str">
        <f t="shared" si="21"/>
        <v>第1第1金曜日</v>
      </c>
      <c r="S242" s="12" t="str">
        <f t="shared" si="22"/>
        <v>第2第2金曜日</v>
      </c>
      <c r="T242" s="12" t="str">
        <f t="shared" si="23"/>
        <v>第3第3金曜日</v>
      </c>
    </row>
    <row r="243" spans="2:20">
      <c r="B243" s="13" t="s">
        <v>249</v>
      </c>
      <c r="C243" s="14" t="s">
        <v>396</v>
      </c>
      <c r="D243" s="14" t="s">
        <v>379</v>
      </c>
      <c r="E243" s="14" t="s">
        <v>394</v>
      </c>
      <c r="F243" s="14" t="s">
        <v>380</v>
      </c>
      <c r="G243" s="14" t="s">
        <v>383</v>
      </c>
      <c r="H243" s="14" t="s">
        <v>395</v>
      </c>
      <c r="I243" s="100"/>
      <c r="J243" s="14" t="s">
        <v>392</v>
      </c>
      <c r="K243" s="14" t="s">
        <v>381</v>
      </c>
      <c r="L243" s="12" t="s">
        <v>387</v>
      </c>
      <c r="M243" s="12" t="s">
        <v>390</v>
      </c>
      <c r="O243" s="12" t="str">
        <f t="shared" si="18"/>
        <v>第1第1火曜日</v>
      </c>
      <c r="P243" s="12" t="str">
        <f t="shared" si="19"/>
        <v>第2第2火曜日</v>
      </c>
      <c r="Q243" s="12" t="str">
        <f t="shared" si="20"/>
        <v>第3第3火曜日</v>
      </c>
      <c r="R243" s="12" t="str">
        <f t="shared" si="21"/>
        <v>第1第1金曜日</v>
      </c>
      <c r="S243" s="12" t="str">
        <f t="shared" si="22"/>
        <v>第2第2金曜日</v>
      </c>
      <c r="T243" s="12" t="str">
        <f t="shared" si="23"/>
        <v>第3第3金曜日</v>
      </c>
    </row>
    <row r="244" spans="2:20">
      <c r="B244" s="13" t="s">
        <v>250</v>
      </c>
      <c r="C244" s="14" t="s">
        <v>388</v>
      </c>
      <c r="D244" s="14" t="s">
        <v>397</v>
      </c>
      <c r="E244" s="14" t="s">
        <v>391</v>
      </c>
      <c r="F244" s="14" t="s">
        <v>389</v>
      </c>
      <c r="G244" s="14" t="s">
        <v>387</v>
      </c>
      <c r="H244" s="14" t="s">
        <v>392</v>
      </c>
      <c r="I244" s="100"/>
      <c r="J244" s="14" t="s">
        <v>381</v>
      </c>
      <c r="K244" s="14" t="s">
        <v>382</v>
      </c>
      <c r="L244" s="12" t="s">
        <v>383</v>
      </c>
      <c r="M244" s="12" t="s">
        <v>393</v>
      </c>
      <c r="O244" s="12" t="str">
        <f t="shared" si="18"/>
        <v>第1第1月曜日</v>
      </c>
      <c r="P244" s="12" t="str">
        <f t="shared" si="19"/>
        <v>第2第2月曜日</v>
      </c>
      <c r="Q244" s="12" t="str">
        <f t="shared" si="20"/>
        <v>第3第3月曜日</v>
      </c>
      <c r="R244" s="12" t="str">
        <f t="shared" si="21"/>
        <v>第1第1木曜日</v>
      </c>
      <c r="S244" s="12" t="str">
        <f t="shared" si="22"/>
        <v>第2第2木曜日</v>
      </c>
      <c r="T244" s="12" t="str">
        <f t="shared" si="23"/>
        <v>第3第3木曜日</v>
      </c>
    </row>
    <row r="245" spans="2:20">
      <c r="B245" s="13" t="s">
        <v>251</v>
      </c>
      <c r="C245" s="14" t="s">
        <v>388</v>
      </c>
      <c r="D245" s="14" t="s">
        <v>397</v>
      </c>
      <c r="E245" s="14" t="s">
        <v>391</v>
      </c>
      <c r="F245" s="14" t="s">
        <v>389</v>
      </c>
      <c r="G245" s="14" t="s">
        <v>387</v>
      </c>
      <c r="H245" s="14" t="s">
        <v>392</v>
      </c>
      <c r="I245" s="100"/>
      <c r="J245" s="14" t="s">
        <v>381</v>
      </c>
      <c r="K245" s="14" t="s">
        <v>382</v>
      </c>
      <c r="L245" s="12" t="s">
        <v>383</v>
      </c>
      <c r="M245" s="12" t="s">
        <v>393</v>
      </c>
      <c r="O245" s="12" t="str">
        <f t="shared" si="18"/>
        <v>第1第1月曜日</v>
      </c>
      <c r="P245" s="12" t="str">
        <f t="shared" si="19"/>
        <v>第2第2月曜日</v>
      </c>
      <c r="Q245" s="12" t="str">
        <f t="shared" si="20"/>
        <v>第3第3月曜日</v>
      </c>
      <c r="R245" s="12" t="str">
        <f t="shared" si="21"/>
        <v>第1第1木曜日</v>
      </c>
      <c r="S245" s="12" t="str">
        <f t="shared" si="22"/>
        <v>第2第2木曜日</v>
      </c>
      <c r="T245" s="12" t="str">
        <f t="shared" si="23"/>
        <v>第3第3木曜日</v>
      </c>
    </row>
    <row r="246" spans="2:20">
      <c r="B246" s="13" t="s">
        <v>252</v>
      </c>
      <c r="C246" s="14" t="s">
        <v>396</v>
      </c>
      <c r="D246" s="14" t="s">
        <v>379</v>
      </c>
      <c r="E246" s="14" t="s">
        <v>394</v>
      </c>
      <c r="F246" s="14" t="s">
        <v>380</v>
      </c>
      <c r="G246" s="14" t="s">
        <v>383</v>
      </c>
      <c r="H246" s="14" t="s">
        <v>395</v>
      </c>
      <c r="I246" s="100"/>
      <c r="J246" s="14" t="s">
        <v>382</v>
      </c>
      <c r="K246" s="14" t="s">
        <v>398</v>
      </c>
      <c r="L246" s="12" t="s">
        <v>388</v>
      </c>
      <c r="M246" s="12" t="s">
        <v>391</v>
      </c>
      <c r="O246" s="12" t="str">
        <f t="shared" si="18"/>
        <v>第1第1火曜日</v>
      </c>
      <c r="P246" s="12" t="str">
        <f t="shared" si="19"/>
        <v>第2第2火曜日</v>
      </c>
      <c r="Q246" s="12" t="str">
        <f t="shared" si="20"/>
        <v>第3第3火曜日</v>
      </c>
      <c r="R246" s="12" t="str">
        <f t="shared" si="21"/>
        <v>第1第1金曜日</v>
      </c>
      <c r="S246" s="12" t="str">
        <f t="shared" si="22"/>
        <v>第2第2金曜日</v>
      </c>
      <c r="T246" s="12" t="str">
        <f t="shared" si="23"/>
        <v>第3第3金曜日</v>
      </c>
    </row>
    <row r="247" spans="2:20">
      <c r="B247" s="13" t="s">
        <v>253</v>
      </c>
      <c r="C247" s="14" t="s">
        <v>396</v>
      </c>
      <c r="D247" s="14" t="s">
        <v>379</v>
      </c>
      <c r="E247" s="14" t="s">
        <v>394</v>
      </c>
      <c r="F247" s="14" t="s">
        <v>380</v>
      </c>
      <c r="G247" s="14" t="s">
        <v>383</v>
      </c>
      <c r="H247" s="14" t="s">
        <v>395</v>
      </c>
      <c r="I247" s="100"/>
      <c r="J247" s="14" t="s">
        <v>398</v>
      </c>
      <c r="K247" s="14" t="s">
        <v>381</v>
      </c>
      <c r="L247" s="12" t="s">
        <v>382</v>
      </c>
      <c r="M247" s="12" t="s">
        <v>386</v>
      </c>
      <c r="O247" s="12" t="str">
        <f t="shared" si="18"/>
        <v>第1第1火曜日</v>
      </c>
      <c r="P247" s="12" t="str">
        <f t="shared" si="19"/>
        <v>第2第2火曜日</v>
      </c>
      <c r="Q247" s="12" t="str">
        <f t="shared" si="20"/>
        <v>第3第3火曜日</v>
      </c>
      <c r="R247" s="12" t="str">
        <f t="shared" si="21"/>
        <v>第1第1金曜日</v>
      </c>
      <c r="S247" s="12" t="str">
        <f t="shared" si="22"/>
        <v>第2第2金曜日</v>
      </c>
      <c r="T247" s="12" t="str">
        <f t="shared" si="23"/>
        <v>第3第3金曜日</v>
      </c>
    </row>
    <row r="248" spans="2:20">
      <c r="B248" s="13" t="s">
        <v>254</v>
      </c>
      <c r="C248" s="14" t="s">
        <v>396</v>
      </c>
      <c r="D248" s="14" t="s">
        <v>379</v>
      </c>
      <c r="E248" s="14" t="s">
        <v>394</v>
      </c>
      <c r="F248" s="14" t="s">
        <v>380</v>
      </c>
      <c r="G248" s="14" t="s">
        <v>383</v>
      </c>
      <c r="H248" s="14" t="s">
        <v>395</v>
      </c>
      <c r="I248" s="100"/>
      <c r="J248" s="14" t="s">
        <v>397</v>
      </c>
      <c r="K248" s="14" t="s">
        <v>381</v>
      </c>
      <c r="L248" s="12" t="s">
        <v>389</v>
      </c>
      <c r="M248" s="12" t="s">
        <v>392</v>
      </c>
      <c r="O248" s="12" t="str">
        <f t="shared" si="18"/>
        <v>第1第1火曜日</v>
      </c>
      <c r="P248" s="12" t="str">
        <f t="shared" si="19"/>
        <v>第2第2火曜日</v>
      </c>
      <c r="Q248" s="12" t="str">
        <f t="shared" si="20"/>
        <v>第3第3火曜日</v>
      </c>
      <c r="R248" s="12" t="str">
        <f t="shared" si="21"/>
        <v>第1第1金曜日</v>
      </c>
      <c r="S248" s="12" t="str">
        <f t="shared" si="22"/>
        <v>第2第2金曜日</v>
      </c>
      <c r="T248" s="12" t="str">
        <f t="shared" si="23"/>
        <v>第3第3金曜日</v>
      </c>
    </row>
    <row r="249" spans="2:20">
      <c r="B249" s="13" t="s">
        <v>255</v>
      </c>
      <c r="C249" s="14" t="s">
        <v>388</v>
      </c>
      <c r="D249" s="14" t="s">
        <v>397</v>
      </c>
      <c r="E249" s="14" t="s">
        <v>391</v>
      </c>
      <c r="F249" s="14" t="s">
        <v>389</v>
      </c>
      <c r="G249" s="14" t="s">
        <v>387</v>
      </c>
      <c r="H249" s="14" t="s">
        <v>392</v>
      </c>
      <c r="I249" s="100"/>
      <c r="J249" s="14" t="s">
        <v>393</v>
      </c>
      <c r="K249" s="14" t="s">
        <v>385</v>
      </c>
      <c r="L249" s="12" t="s">
        <v>380</v>
      </c>
      <c r="M249" s="12" t="s">
        <v>395</v>
      </c>
      <c r="O249" s="12" t="str">
        <f t="shared" si="18"/>
        <v>第1第1月曜日</v>
      </c>
      <c r="P249" s="12" t="str">
        <f t="shared" si="19"/>
        <v>第2第2月曜日</v>
      </c>
      <c r="Q249" s="12" t="str">
        <f t="shared" si="20"/>
        <v>第3第3月曜日</v>
      </c>
      <c r="R249" s="12" t="str">
        <f t="shared" si="21"/>
        <v>第1第1木曜日</v>
      </c>
      <c r="S249" s="12" t="str">
        <f t="shared" si="22"/>
        <v>第2第2木曜日</v>
      </c>
      <c r="T249" s="12" t="str">
        <f t="shared" si="23"/>
        <v>第3第3木曜日</v>
      </c>
    </row>
    <row r="250" spans="2:20">
      <c r="B250" s="13" t="s">
        <v>256</v>
      </c>
      <c r="C250" s="14" t="s">
        <v>388</v>
      </c>
      <c r="D250" s="14" t="s">
        <v>397</v>
      </c>
      <c r="E250" s="14" t="s">
        <v>391</v>
      </c>
      <c r="F250" s="14" t="s">
        <v>389</v>
      </c>
      <c r="G250" s="14" t="s">
        <v>387</v>
      </c>
      <c r="H250" s="14" t="s">
        <v>392</v>
      </c>
      <c r="I250" s="100"/>
      <c r="J250" s="14" t="s">
        <v>393</v>
      </c>
      <c r="K250" s="14" t="s">
        <v>385</v>
      </c>
      <c r="L250" s="12" t="s">
        <v>380</v>
      </c>
      <c r="M250" s="12" t="s">
        <v>395</v>
      </c>
      <c r="O250" s="12" t="str">
        <f t="shared" si="18"/>
        <v>第1第1月曜日</v>
      </c>
      <c r="P250" s="12" t="str">
        <f t="shared" si="19"/>
        <v>第2第2月曜日</v>
      </c>
      <c r="Q250" s="12" t="str">
        <f t="shared" si="20"/>
        <v>第3第3月曜日</v>
      </c>
      <c r="R250" s="12" t="str">
        <f t="shared" si="21"/>
        <v>第1第1木曜日</v>
      </c>
      <c r="S250" s="12" t="str">
        <f t="shared" si="22"/>
        <v>第2第2木曜日</v>
      </c>
      <c r="T250" s="12" t="str">
        <f t="shared" si="23"/>
        <v>第3第3木曜日</v>
      </c>
    </row>
    <row r="251" spans="2:20">
      <c r="B251" s="13" t="s">
        <v>257</v>
      </c>
      <c r="C251" s="14" t="s">
        <v>388</v>
      </c>
      <c r="D251" s="14" t="s">
        <v>397</v>
      </c>
      <c r="E251" s="14" t="s">
        <v>391</v>
      </c>
      <c r="F251" s="14" t="s">
        <v>389</v>
      </c>
      <c r="G251" s="14" t="s">
        <v>387</v>
      </c>
      <c r="H251" s="14" t="s">
        <v>392</v>
      </c>
      <c r="I251" s="100"/>
      <c r="J251" s="14" t="s">
        <v>393</v>
      </c>
      <c r="K251" s="14" t="s">
        <v>385</v>
      </c>
      <c r="L251" s="12" t="s">
        <v>380</v>
      </c>
      <c r="M251" s="12" t="s">
        <v>395</v>
      </c>
      <c r="O251" s="12" t="str">
        <f t="shared" si="18"/>
        <v>第1第1月曜日</v>
      </c>
      <c r="P251" s="12" t="str">
        <f t="shared" si="19"/>
        <v>第2第2月曜日</v>
      </c>
      <c r="Q251" s="12" t="str">
        <f t="shared" si="20"/>
        <v>第3第3月曜日</v>
      </c>
      <c r="R251" s="12" t="str">
        <f t="shared" si="21"/>
        <v>第1第1木曜日</v>
      </c>
      <c r="S251" s="12" t="str">
        <f t="shared" si="22"/>
        <v>第2第2木曜日</v>
      </c>
      <c r="T251" s="12" t="str">
        <f t="shared" si="23"/>
        <v>第3第3木曜日</v>
      </c>
    </row>
    <row r="252" spans="2:20">
      <c r="B252" s="13" t="s">
        <v>258</v>
      </c>
      <c r="C252" s="14" t="s">
        <v>388</v>
      </c>
      <c r="D252" s="14" t="s">
        <v>397</v>
      </c>
      <c r="E252" s="14" t="s">
        <v>391</v>
      </c>
      <c r="F252" s="14" t="s">
        <v>389</v>
      </c>
      <c r="G252" s="14" t="s">
        <v>387</v>
      </c>
      <c r="H252" s="14" t="s">
        <v>392</v>
      </c>
      <c r="I252" s="100"/>
      <c r="J252" s="14" t="s">
        <v>393</v>
      </c>
      <c r="K252" s="14" t="s">
        <v>385</v>
      </c>
      <c r="L252" s="12" t="s">
        <v>380</v>
      </c>
      <c r="M252" s="12" t="s">
        <v>395</v>
      </c>
      <c r="O252" s="12" t="str">
        <f t="shared" si="18"/>
        <v>第1第1月曜日</v>
      </c>
      <c r="P252" s="12" t="str">
        <f t="shared" si="19"/>
        <v>第2第2月曜日</v>
      </c>
      <c r="Q252" s="12" t="str">
        <f t="shared" si="20"/>
        <v>第3第3月曜日</v>
      </c>
      <c r="R252" s="12" t="str">
        <f t="shared" si="21"/>
        <v>第1第1木曜日</v>
      </c>
      <c r="S252" s="12" t="str">
        <f t="shared" si="22"/>
        <v>第2第2木曜日</v>
      </c>
      <c r="T252" s="12" t="str">
        <f t="shared" si="23"/>
        <v>第3第3木曜日</v>
      </c>
    </row>
    <row r="253" spans="2:20">
      <c r="B253" s="13" t="s">
        <v>259</v>
      </c>
      <c r="C253" s="14" t="s">
        <v>396</v>
      </c>
      <c r="D253" s="14" t="s">
        <v>379</v>
      </c>
      <c r="E253" s="14" t="s">
        <v>394</v>
      </c>
      <c r="F253" s="14" t="s">
        <v>380</v>
      </c>
      <c r="G253" s="14" t="s">
        <v>383</v>
      </c>
      <c r="H253" s="14" t="s">
        <v>395</v>
      </c>
      <c r="I253" s="100"/>
      <c r="J253" s="14" t="s">
        <v>390</v>
      </c>
      <c r="K253" s="14" t="s">
        <v>387</v>
      </c>
      <c r="L253" s="12" t="s">
        <v>397</v>
      </c>
      <c r="M253" s="12" t="s">
        <v>398</v>
      </c>
      <c r="O253" s="12" t="str">
        <f t="shared" si="18"/>
        <v>第1第1火曜日</v>
      </c>
      <c r="P253" s="12" t="str">
        <f t="shared" si="19"/>
        <v>第2第2火曜日</v>
      </c>
      <c r="Q253" s="12" t="str">
        <f t="shared" si="20"/>
        <v>第3第3火曜日</v>
      </c>
      <c r="R253" s="12" t="str">
        <f t="shared" si="21"/>
        <v>第1第1金曜日</v>
      </c>
      <c r="S253" s="12" t="str">
        <f t="shared" si="22"/>
        <v>第2第2金曜日</v>
      </c>
      <c r="T253" s="12" t="str">
        <f t="shared" si="23"/>
        <v>第3第3金曜日</v>
      </c>
    </row>
    <row r="254" spans="2:20">
      <c r="B254" s="13" t="s">
        <v>260</v>
      </c>
      <c r="C254" s="14" t="s">
        <v>396</v>
      </c>
      <c r="D254" s="14" t="s">
        <v>379</v>
      </c>
      <c r="E254" s="14" t="s">
        <v>394</v>
      </c>
      <c r="F254" s="14" t="s">
        <v>380</v>
      </c>
      <c r="G254" s="14" t="s">
        <v>383</v>
      </c>
      <c r="H254" s="14" t="s">
        <v>395</v>
      </c>
      <c r="I254" s="100"/>
      <c r="J254" s="14" t="s">
        <v>390</v>
      </c>
      <c r="K254" s="14" t="s">
        <v>387</v>
      </c>
      <c r="L254" s="12" t="s">
        <v>397</v>
      </c>
      <c r="M254" s="12" t="s">
        <v>398</v>
      </c>
      <c r="O254" s="12" t="str">
        <f t="shared" si="18"/>
        <v>第1第1火曜日</v>
      </c>
      <c r="P254" s="12" t="str">
        <f t="shared" si="19"/>
        <v>第2第2火曜日</v>
      </c>
      <c r="Q254" s="12" t="str">
        <f t="shared" si="20"/>
        <v>第3第3火曜日</v>
      </c>
      <c r="R254" s="12" t="str">
        <f t="shared" si="21"/>
        <v>第1第1金曜日</v>
      </c>
      <c r="S254" s="12" t="str">
        <f t="shared" si="22"/>
        <v>第2第2金曜日</v>
      </c>
      <c r="T254" s="12" t="str">
        <f t="shared" si="23"/>
        <v>第3第3金曜日</v>
      </c>
    </row>
    <row r="255" spans="2:20">
      <c r="B255" s="13" t="s">
        <v>261</v>
      </c>
      <c r="C255" s="14" t="s">
        <v>396</v>
      </c>
      <c r="D255" s="14" t="s">
        <v>379</v>
      </c>
      <c r="E255" s="14" t="s">
        <v>394</v>
      </c>
      <c r="F255" s="14" t="s">
        <v>380</v>
      </c>
      <c r="G255" s="14" t="s">
        <v>383</v>
      </c>
      <c r="H255" s="14" t="s">
        <v>395</v>
      </c>
      <c r="I255" s="100"/>
      <c r="J255" s="14" t="s">
        <v>392</v>
      </c>
      <c r="K255" s="14" t="s">
        <v>389</v>
      </c>
      <c r="L255" s="12" t="s">
        <v>388</v>
      </c>
      <c r="M255" s="12" t="s">
        <v>391</v>
      </c>
      <c r="O255" s="12" t="str">
        <f t="shared" si="18"/>
        <v>第1第1火曜日</v>
      </c>
      <c r="P255" s="12" t="str">
        <f t="shared" si="19"/>
        <v>第2第2火曜日</v>
      </c>
      <c r="Q255" s="12" t="str">
        <f t="shared" si="20"/>
        <v>第3第3火曜日</v>
      </c>
      <c r="R255" s="12" t="str">
        <f t="shared" si="21"/>
        <v>第1第1金曜日</v>
      </c>
      <c r="S255" s="12" t="str">
        <f t="shared" si="22"/>
        <v>第2第2金曜日</v>
      </c>
      <c r="T255" s="12" t="str">
        <f t="shared" si="23"/>
        <v>第3第3金曜日</v>
      </c>
    </row>
    <row r="256" spans="2:20">
      <c r="B256" s="13" t="s">
        <v>262</v>
      </c>
      <c r="C256" s="14" t="s">
        <v>388</v>
      </c>
      <c r="D256" s="14" t="s">
        <v>397</v>
      </c>
      <c r="E256" s="14" t="s">
        <v>391</v>
      </c>
      <c r="F256" s="14" t="s">
        <v>389</v>
      </c>
      <c r="G256" s="14" t="s">
        <v>387</v>
      </c>
      <c r="H256" s="14" t="s">
        <v>392</v>
      </c>
      <c r="I256" s="100"/>
      <c r="J256" s="14" t="s">
        <v>384</v>
      </c>
      <c r="K256" s="14" t="s">
        <v>395</v>
      </c>
      <c r="L256" s="12" t="s">
        <v>396</v>
      </c>
      <c r="M256" s="12" t="s">
        <v>394</v>
      </c>
      <c r="O256" s="12" t="str">
        <f t="shared" si="18"/>
        <v>第1第1月曜日</v>
      </c>
      <c r="P256" s="12" t="str">
        <f t="shared" si="19"/>
        <v>第2第2月曜日</v>
      </c>
      <c r="Q256" s="12" t="str">
        <f t="shared" si="20"/>
        <v>第3第3月曜日</v>
      </c>
      <c r="R256" s="12" t="str">
        <f t="shared" si="21"/>
        <v>第1第1木曜日</v>
      </c>
      <c r="S256" s="12" t="str">
        <f t="shared" si="22"/>
        <v>第2第2木曜日</v>
      </c>
      <c r="T256" s="12" t="str">
        <f t="shared" si="23"/>
        <v>第3第3木曜日</v>
      </c>
    </row>
    <row r="257" spans="2:20">
      <c r="B257" s="13" t="s">
        <v>263</v>
      </c>
      <c r="C257" s="14" t="s">
        <v>388</v>
      </c>
      <c r="D257" s="14" t="s">
        <v>397</v>
      </c>
      <c r="E257" s="14" t="s">
        <v>391</v>
      </c>
      <c r="F257" s="14" t="s">
        <v>389</v>
      </c>
      <c r="G257" s="14" t="s">
        <v>387</v>
      </c>
      <c r="H257" s="14" t="s">
        <v>392</v>
      </c>
      <c r="I257" s="100"/>
      <c r="J257" s="14" t="s">
        <v>380</v>
      </c>
      <c r="K257" s="14" t="s">
        <v>385</v>
      </c>
      <c r="L257" s="12" t="s">
        <v>383</v>
      </c>
      <c r="M257" s="12" t="s">
        <v>393</v>
      </c>
      <c r="O257" s="12" t="str">
        <f t="shared" si="18"/>
        <v>第1第1月曜日</v>
      </c>
      <c r="P257" s="12" t="str">
        <f t="shared" si="19"/>
        <v>第2第2月曜日</v>
      </c>
      <c r="Q257" s="12" t="str">
        <f t="shared" si="20"/>
        <v>第3第3月曜日</v>
      </c>
      <c r="R257" s="12" t="str">
        <f t="shared" si="21"/>
        <v>第1第1木曜日</v>
      </c>
      <c r="S257" s="12" t="str">
        <f t="shared" si="22"/>
        <v>第2第2木曜日</v>
      </c>
      <c r="T257" s="12" t="str">
        <f t="shared" si="23"/>
        <v>第3第3木曜日</v>
      </c>
    </row>
    <row r="258" spans="2:20">
      <c r="B258" s="13" t="s">
        <v>264</v>
      </c>
      <c r="C258" s="14" t="s">
        <v>388</v>
      </c>
      <c r="D258" s="14" t="s">
        <v>397</v>
      </c>
      <c r="E258" s="14" t="s">
        <v>391</v>
      </c>
      <c r="F258" s="14" t="s">
        <v>389</v>
      </c>
      <c r="G258" s="14" t="s">
        <v>387</v>
      </c>
      <c r="H258" s="14" t="s">
        <v>392</v>
      </c>
      <c r="I258" s="100"/>
      <c r="J258" s="14" t="s">
        <v>380</v>
      </c>
      <c r="K258" s="14" t="s">
        <v>385</v>
      </c>
      <c r="L258" s="12" t="s">
        <v>383</v>
      </c>
      <c r="M258" s="12" t="s">
        <v>393</v>
      </c>
      <c r="O258" s="12" t="str">
        <f t="shared" si="18"/>
        <v>第1第1月曜日</v>
      </c>
      <c r="P258" s="12" t="str">
        <f t="shared" si="19"/>
        <v>第2第2月曜日</v>
      </c>
      <c r="Q258" s="12" t="str">
        <f t="shared" si="20"/>
        <v>第3第3月曜日</v>
      </c>
      <c r="R258" s="12" t="str">
        <f t="shared" si="21"/>
        <v>第1第1木曜日</v>
      </c>
      <c r="S258" s="12" t="str">
        <f t="shared" si="22"/>
        <v>第2第2木曜日</v>
      </c>
      <c r="T258" s="12" t="str">
        <f t="shared" si="23"/>
        <v>第3第3木曜日</v>
      </c>
    </row>
    <row r="259" spans="2:20">
      <c r="B259" s="13" t="s">
        <v>265</v>
      </c>
      <c r="C259" s="14" t="s">
        <v>396</v>
      </c>
      <c r="D259" s="14" t="s">
        <v>379</v>
      </c>
      <c r="E259" s="14" t="s">
        <v>394</v>
      </c>
      <c r="F259" s="14" t="s">
        <v>380</v>
      </c>
      <c r="G259" s="14" t="s">
        <v>383</v>
      </c>
      <c r="H259" s="14" t="s">
        <v>395</v>
      </c>
      <c r="I259" s="100"/>
      <c r="J259" s="14" t="s">
        <v>390</v>
      </c>
      <c r="K259" s="14" t="s">
        <v>386</v>
      </c>
      <c r="L259" s="12" t="s">
        <v>397</v>
      </c>
      <c r="M259" s="12" t="s">
        <v>398</v>
      </c>
      <c r="O259" s="12" t="str">
        <f t="shared" ref="O259:O322" si="24">"第1"&amp;C259</f>
        <v>第1第1火曜日</v>
      </c>
      <c r="P259" s="12" t="str">
        <f t="shared" ref="P259:P322" si="25">"第2"&amp;D259</f>
        <v>第2第2火曜日</v>
      </c>
      <c r="Q259" s="12" t="str">
        <f t="shared" ref="Q259:Q322" si="26">"第3"&amp;E259</f>
        <v>第3第3火曜日</v>
      </c>
      <c r="R259" s="12" t="str">
        <f t="shared" ref="R259:R322" si="27">"第1"&amp;F259</f>
        <v>第1第1金曜日</v>
      </c>
      <c r="S259" s="12" t="str">
        <f t="shared" ref="S259:S322" si="28">"第2"&amp;G259</f>
        <v>第2第2金曜日</v>
      </c>
      <c r="T259" s="12" t="str">
        <f t="shared" ref="T259:T322" si="29">"第3"&amp;H259</f>
        <v>第3第3金曜日</v>
      </c>
    </row>
    <row r="260" spans="2:20">
      <c r="B260" s="13" t="s">
        <v>266</v>
      </c>
      <c r="C260" s="14" t="s">
        <v>396</v>
      </c>
      <c r="D260" s="14" t="s">
        <v>379</v>
      </c>
      <c r="E260" s="14" t="s">
        <v>394</v>
      </c>
      <c r="F260" s="14" t="s">
        <v>380</v>
      </c>
      <c r="G260" s="14" t="s">
        <v>383</v>
      </c>
      <c r="H260" s="14" t="s">
        <v>395</v>
      </c>
      <c r="I260" s="100"/>
      <c r="J260" s="14" t="s">
        <v>390</v>
      </c>
      <c r="K260" s="14" t="s">
        <v>386</v>
      </c>
      <c r="L260" s="12" t="s">
        <v>397</v>
      </c>
      <c r="M260" s="12" t="s">
        <v>398</v>
      </c>
      <c r="O260" s="12" t="str">
        <f t="shared" si="24"/>
        <v>第1第1火曜日</v>
      </c>
      <c r="P260" s="12" t="str">
        <f t="shared" si="25"/>
        <v>第2第2火曜日</v>
      </c>
      <c r="Q260" s="12" t="str">
        <f t="shared" si="26"/>
        <v>第3第3火曜日</v>
      </c>
      <c r="R260" s="12" t="str">
        <f t="shared" si="27"/>
        <v>第1第1金曜日</v>
      </c>
      <c r="S260" s="12" t="str">
        <f t="shared" si="28"/>
        <v>第2第2金曜日</v>
      </c>
      <c r="T260" s="12" t="str">
        <f t="shared" si="29"/>
        <v>第3第3金曜日</v>
      </c>
    </row>
    <row r="261" spans="2:20">
      <c r="B261" s="13" t="s">
        <v>267</v>
      </c>
      <c r="C261" s="14" t="s">
        <v>396</v>
      </c>
      <c r="D261" s="14" t="s">
        <v>379</v>
      </c>
      <c r="E261" s="14" t="s">
        <v>394</v>
      </c>
      <c r="F261" s="14" t="s">
        <v>380</v>
      </c>
      <c r="G261" s="14" t="s">
        <v>383</v>
      </c>
      <c r="H261" s="14" t="s">
        <v>395</v>
      </c>
      <c r="I261" s="100"/>
      <c r="J261" s="14" t="s">
        <v>390</v>
      </c>
      <c r="K261" s="14" t="s">
        <v>386</v>
      </c>
      <c r="L261" s="12" t="s">
        <v>397</v>
      </c>
      <c r="M261" s="12" t="s">
        <v>398</v>
      </c>
      <c r="O261" s="12" t="str">
        <f t="shared" si="24"/>
        <v>第1第1火曜日</v>
      </c>
      <c r="P261" s="12" t="str">
        <f t="shared" si="25"/>
        <v>第2第2火曜日</v>
      </c>
      <c r="Q261" s="12" t="str">
        <f t="shared" si="26"/>
        <v>第3第3火曜日</v>
      </c>
      <c r="R261" s="12" t="str">
        <f t="shared" si="27"/>
        <v>第1第1金曜日</v>
      </c>
      <c r="S261" s="12" t="str">
        <f t="shared" si="28"/>
        <v>第2第2金曜日</v>
      </c>
      <c r="T261" s="12" t="str">
        <f t="shared" si="29"/>
        <v>第3第3金曜日</v>
      </c>
    </row>
    <row r="262" spans="2:20">
      <c r="B262" s="13" t="s">
        <v>268</v>
      </c>
      <c r="C262" s="14" t="s">
        <v>396</v>
      </c>
      <c r="D262" s="14" t="s">
        <v>379</v>
      </c>
      <c r="E262" s="14" t="s">
        <v>394</v>
      </c>
      <c r="F262" s="14" t="s">
        <v>380</v>
      </c>
      <c r="G262" s="14" t="s">
        <v>383</v>
      </c>
      <c r="H262" s="14" t="s">
        <v>395</v>
      </c>
      <c r="I262" s="100"/>
      <c r="J262" s="14" t="s">
        <v>390</v>
      </c>
      <c r="K262" s="14" t="s">
        <v>386</v>
      </c>
      <c r="L262" s="12" t="s">
        <v>397</v>
      </c>
      <c r="M262" s="12" t="s">
        <v>398</v>
      </c>
      <c r="O262" s="12" t="str">
        <f t="shared" si="24"/>
        <v>第1第1火曜日</v>
      </c>
      <c r="P262" s="12" t="str">
        <f t="shared" si="25"/>
        <v>第2第2火曜日</v>
      </c>
      <c r="Q262" s="12" t="str">
        <f t="shared" si="26"/>
        <v>第3第3火曜日</v>
      </c>
      <c r="R262" s="12" t="str">
        <f t="shared" si="27"/>
        <v>第1第1金曜日</v>
      </c>
      <c r="S262" s="12" t="str">
        <f t="shared" si="28"/>
        <v>第2第2金曜日</v>
      </c>
      <c r="T262" s="12" t="str">
        <f t="shared" si="29"/>
        <v>第3第3金曜日</v>
      </c>
    </row>
    <row r="263" spans="2:20">
      <c r="B263" s="13" t="s">
        <v>269</v>
      </c>
      <c r="C263" s="14" t="s">
        <v>396</v>
      </c>
      <c r="D263" s="14" t="s">
        <v>379</v>
      </c>
      <c r="E263" s="14" t="s">
        <v>394</v>
      </c>
      <c r="F263" s="14" t="s">
        <v>380</v>
      </c>
      <c r="G263" s="14" t="s">
        <v>383</v>
      </c>
      <c r="H263" s="14" t="s">
        <v>395</v>
      </c>
      <c r="I263" s="100"/>
      <c r="J263" s="14" t="s">
        <v>390</v>
      </c>
      <c r="K263" s="14" t="s">
        <v>386</v>
      </c>
      <c r="L263" s="12" t="s">
        <v>397</v>
      </c>
      <c r="M263" s="12" t="s">
        <v>398</v>
      </c>
      <c r="O263" s="12" t="str">
        <f t="shared" si="24"/>
        <v>第1第1火曜日</v>
      </c>
      <c r="P263" s="12" t="str">
        <f t="shared" si="25"/>
        <v>第2第2火曜日</v>
      </c>
      <c r="Q263" s="12" t="str">
        <f t="shared" si="26"/>
        <v>第3第3火曜日</v>
      </c>
      <c r="R263" s="12" t="str">
        <f t="shared" si="27"/>
        <v>第1第1金曜日</v>
      </c>
      <c r="S263" s="12" t="str">
        <f t="shared" si="28"/>
        <v>第2第2金曜日</v>
      </c>
      <c r="T263" s="12" t="str">
        <f t="shared" si="29"/>
        <v>第3第3金曜日</v>
      </c>
    </row>
    <row r="264" spans="2:20">
      <c r="B264" s="13" t="s">
        <v>270</v>
      </c>
      <c r="C264" s="14" t="s">
        <v>388</v>
      </c>
      <c r="D264" s="14" t="s">
        <v>397</v>
      </c>
      <c r="E264" s="14" t="s">
        <v>391</v>
      </c>
      <c r="F264" s="14" t="s">
        <v>389</v>
      </c>
      <c r="G264" s="14" t="s">
        <v>387</v>
      </c>
      <c r="H264" s="14" t="s">
        <v>392</v>
      </c>
      <c r="I264" s="100"/>
      <c r="J264" s="14" t="s">
        <v>381</v>
      </c>
      <c r="K264" s="14" t="s">
        <v>382</v>
      </c>
      <c r="L264" s="12" t="s">
        <v>396</v>
      </c>
      <c r="M264" s="12" t="s">
        <v>394</v>
      </c>
      <c r="O264" s="12" t="str">
        <f t="shared" si="24"/>
        <v>第1第1月曜日</v>
      </c>
      <c r="P264" s="12" t="str">
        <f t="shared" si="25"/>
        <v>第2第2月曜日</v>
      </c>
      <c r="Q264" s="12" t="str">
        <f t="shared" si="26"/>
        <v>第3第3月曜日</v>
      </c>
      <c r="R264" s="12" t="str">
        <f t="shared" si="27"/>
        <v>第1第1木曜日</v>
      </c>
      <c r="S264" s="12" t="str">
        <f t="shared" si="28"/>
        <v>第2第2木曜日</v>
      </c>
      <c r="T264" s="12" t="str">
        <f t="shared" si="29"/>
        <v>第3第3木曜日</v>
      </c>
    </row>
    <row r="265" spans="2:20">
      <c r="B265" s="13" t="s">
        <v>271</v>
      </c>
      <c r="C265" s="14" t="s">
        <v>396</v>
      </c>
      <c r="D265" s="14" t="s">
        <v>379</v>
      </c>
      <c r="E265" s="14" t="s">
        <v>394</v>
      </c>
      <c r="F265" s="14" t="s">
        <v>380</v>
      </c>
      <c r="G265" s="14" t="s">
        <v>383</v>
      </c>
      <c r="H265" s="14" t="s">
        <v>395</v>
      </c>
      <c r="I265" s="100"/>
      <c r="J265" s="14" t="s">
        <v>385</v>
      </c>
      <c r="K265" s="14" t="s">
        <v>392</v>
      </c>
      <c r="L265" s="12" t="s">
        <v>388</v>
      </c>
      <c r="M265" s="12" t="s">
        <v>391</v>
      </c>
      <c r="O265" s="12" t="str">
        <f t="shared" si="24"/>
        <v>第1第1火曜日</v>
      </c>
      <c r="P265" s="12" t="str">
        <f t="shared" si="25"/>
        <v>第2第2火曜日</v>
      </c>
      <c r="Q265" s="12" t="str">
        <f t="shared" si="26"/>
        <v>第3第3火曜日</v>
      </c>
      <c r="R265" s="12" t="str">
        <f t="shared" si="27"/>
        <v>第1第1金曜日</v>
      </c>
      <c r="S265" s="12" t="str">
        <f t="shared" si="28"/>
        <v>第2第2金曜日</v>
      </c>
      <c r="T265" s="12" t="str">
        <f t="shared" si="29"/>
        <v>第3第3金曜日</v>
      </c>
    </row>
    <row r="266" spans="2:20">
      <c r="B266" s="13" t="s">
        <v>272</v>
      </c>
      <c r="C266" s="14" t="s">
        <v>396</v>
      </c>
      <c r="D266" s="14" t="s">
        <v>379</v>
      </c>
      <c r="E266" s="14" t="s">
        <v>394</v>
      </c>
      <c r="F266" s="14" t="s">
        <v>380</v>
      </c>
      <c r="G266" s="14" t="s">
        <v>383</v>
      </c>
      <c r="H266" s="14" t="s">
        <v>395</v>
      </c>
      <c r="I266" s="100"/>
      <c r="J266" s="14" t="s">
        <v>385</v>
      </c>
      <c r="K266" s="14" t="s">
        <v>392</v>
      </c>
      <c r="L266" s="12" t="s">
        <v>388</v>
      </c>
      <c r="M266" s="12" t="s">
        <v>391</v>
      </c>
      <c r="O266" s="12" t="str">
        <f t="shared" si="24"/>
        <v>第1第1火曜日</v>
      </c>
      <c r="P266" s="12" t="str">
        <f t="shared" si="25"/>
        <v>第2第2火曜日</v>
      </c>
      <c r="Q266" s="12" t="str">
        <f t="shared" si="26"/>
        <v>第3第3火曜日</v>
      </c>
      <c r="R266" s="12" t="str">
        <f t="shared" si="27"/>
        <v>第1第1金曜日</v>
      </c>
      <c r="S266" s="12" t="str">
        <f t="shared" si="28"/>
        <v>第2第2金曜日</v>
      </c>
      <c r="T266" s="12" t="str">
        <f t="shared" si="29"/>
        <v>第3第3金曜日</v>
      </c>
    </row>
    <row r="267" spans="2:20">
      <c r="B267" s="13" t="s">
        <v>273</v>
      </c>
      <c r="C267" s="14" t="s">
        <v>396</v>
      </c>
      <c r="D267" s="14" t="s">
        <v>379</v>
      </c>
      <c r="E267" s="14" t="s">
        <v>394</v>
      </c>
      <c r="F267" s="14" t="s">
        <v>380</v>
      </c>
      <c r="G267" s="14" t="s">
        <v>383</v>
      </c>
      <c r="H267" s="14" t="s">
        <v>395</v>
      </c>
      <c r="I267" s="100"/>
      <c r="J267" s="14" t="s">
        <v>385</v>
      </c>
      <c r="K267" s="14" t="s">
        <v>392</v>
      </c>
      <c r="L267" s="12" t="s">
        <v>388</v>
      </c>
      <c r="M267" s="12" t="s">
        <v>391</v>
      </c>
      <c r="O267" s="12" t="str">
        <f t="shared" si="24"/>
        <v>第1第1火曜日</v>
      </c>
      <c r="P267" s="12" t="str">
        <f t="shared" si="25"/>
        <v>第2第2火曜日</v>
      </c>
      <c r="Q267" s="12" t="str">
        <f t="shared" si="26"/>
        <v>第3第3火曜日</v>
      </c>
      <c r="R267" s="12" t="str">
        <f t="shared" si="27"/>
        <v>第1第1金曜日</v>
      </c>
      <c r="S267" s="12" t="str">
        <f t="shared" si="28"/>
        <v>第2第2金曜日</v>
      </c>
      <c r="T267" s="12" t="str">
        <f t="shared" si="29"/>
        <v>第3第3金曜日</v>
      </c>
    </row>
    <row r="268" spans="2:20">
      <c r="B268" s="13" t="s">
        <v>274</v>
      </c>
      <c r="C268" s="14" t="s">
        <v>396</v>
      </c>
      <c r="D268" s="14" t="s">
        <v>379</v>
      </c>
      <c r="E268" s="14" t="s">
        <v>394</v>
      </c>
      <c r="F268" s="14" t="s">
        <v>380</v>
      </c>
      <c r="G268" s="14" t="s">
        <v>383</v>
      </c>
      <c r="H268" s="14" t="s">
        <v>395</v>
      </c>
      <c r="I268" s="100"/>
      <c r="J268" s="14" t="s">
        <v>385</v>
      </c>
      <c r="K268" s="14" t="s">
        <v>392</v>
      </c>
      <c r="L268" s="12" t="s">
        <v>388</v>
      </c>
      <c r="M268" s="12" t="s">
        <v>391</v>
      </c>
      <c r="O268" s="12" t="str">
        <f t="shared" si="24"/>
        <v>第1第1火曜日</v>
      </c>
      <c r="P268" s="12" t="str">
        <f t="shared" si="25"/>
        <v>第2第2火曜日</v>
      </c>
      <c r="Q268" s="12" t="str">
        <f t="shared" si="26"/>
        <v>第3第3火曜日</v>
      </c>
      <c r="R268" s="12" t="str">
        <f t="shared" si="27"/>
        <v>第1第1金曜日</v>
      </c>
      <c r="S268" s="12" t="str">
        <f t="shared" si="28"/>
        <v>第2第2金曜日</v>
      </c>
      <c r="T268" s="12" t="str">
        <f t="shared" si="29"/>
        <v>第3第3金曜日</v>
      </c>
    </row>
    <row r="269" spans="2:20">
      <c r="B269" s="13" t="s">
        <v>275</v>
      </c>
      <c r="C269" s="14" t="s">
        <v>396</v>
      </c>
      <c r="D269" s="14" t="s">
        <v>379</v>
      </c>
      <c r="E269" s="14" t="s">
        <v>394</v>
      </c>
      <c r="F269" s="14" t="s">
        <v>380</v>
      </c>
      <c r="G269" s="14" t="s">
        <v>383</v>
      </c>
      <c r="H269" s="14" t="s">
        <v>395</v>
      </c>
      <c r="I269" s="100"/>
      <c r="J269" s="14" t="s">
        <v>385</v>
      </c>
      <c r="K269" s="14" t="s">
        <v>392</v>
      </c>
      <c r="L269" s="12" t="s">
        <v>388</v>
      </c>
      <c r="M269" s="12" t="s">
        <v>391</v>
      </c>
      <c r="O269" s="12" t="str">
        <f t="shared" si="24"/>
        <v>第1第1火曜日</v>
      </c>
      <c r="P269" s="12" t="str">
        <f t="shared" si="25"/>
        <v>第2第2火曜日</v>
      </c>
      <c r="Q269" s="12" t="str">
        <f t="shared" si="26"/>
        <v>第3第3火曜日</v>
      </c>
      <c r="R269" s="12" t="str">
        <f t="shared" si="27"/>
        <v>第1第1金曜日</v>
      </c>
      <c r="S269" s="12" t="str">
        <f t="shared" si="28"/>
        <v>第2第2金曜日</v>
      </c>
      <c r="T269" s="12" t="str">
        <f t="shared" si="29"/>
        <v>第3第3金曜日</v>
      </c>
    </row>
    <row r="270" spans="2:20">
      <c r="B270" s="13" t="s">
        <v>276</v>
      </c>
      <c r="C270" s="14" t="s">
        <v>396</v>
      </c>
      <c r="D270" s="14" t="s">
        <v>379</v>
      </c>
      <c r="E270" s="14" t="s">
        <v>394</v>
      </c>
      <c r="F270" s="14" t="s">
        <v>380</v>
      </c>
      <c r="G270" s="14" t="s">
        <v>383</v>
      </c>
      <c r="H270" s="14" t="s">
        <v>395</v>
      </c>
      <c r="I270" s="100"/>
      <c r="J270" s="14" t="s">
        <v>385</v>
      </c>
      <c r="K270" s="14" t="s">
        <v>392</v>
      </c>
      <c r="L270" s="12" t="s">
        <v>388</v>
      </c>
      <c r="M270" s="12" t="s">
        <v>391</v>
      </c>
      <c r="O270" s="12" t="str">
        <f t="shared" si="24"/>
        <v>第1第1火曜日</v>
      </c>
      <c r="P270" s="12" t="str">
        <f t="shared" si="25"/>
        <v>第2第2火曜日</v>
      </c>
      <c r="Q270" s="12" t="str">
        <f t="shared" si="26"/>
        <v>第3第3火曜日</v>
      </c>
      <c r="R270" s="12" t="str">
        <f t="shared" si="27"/>
        <v>第1第1金曜日</v>
      </c>
      <c r="S270" s="12" t="str">
        <f t="shared" si="28"/>
        <v>第2第2金曜日</v>
      </c>
      <c r="T270" s="12" t="str">
        <f t="shared" si="29"/>
        <v>第3第3金曜日</v>
      </c>
    </row>
    <row r="271" spans="2:20">
      <c r="B271" s="13" t="s">
        <v>277</v>
      </c>
      <c r="C271" s="14" t="s">
        <v>396</v>
      </c>
      <c r="D271" s="14" t="s">
        <v>379</v>
      </c>
      <c r="E271" s="14" t="s">
        <v>394</v>
      </c>
      <c r="F271" s="14" t="s">
        <v>380</v>
      </c>
      <c r="G271" s="14" t="s">
        <v>383</v>
      </c>
      <c r="H271" s="14" t="s">
        <v>395</v>
      </c>
      <c r="I271" s="100"/>
      <c r="J271" s="14" t="s">
        <v>385</v>
      </c>
      <c r="K271" s="14" t="s">
        <v>392</v>
      </c>
      <c r="L271" s="12" t="s">
        <v>388</v>
      </c>
      <c r="M271" s="12" t="s">
        <v>391</v>
      </c>
      <c r="O271" s="12" t="str">
        <f t="shared" si="24"/>
        <v>第1第1火曜日</v>
      </c>
      <c r="P271" s="12" t="str">
        <f t="shared" si="25"/>
        <v>第2第2火曜日</v>
      </c>
      <c r="Q271" s="12" t="str">
        <f t="shared" si="26"/>
        <v>第3第3火曜日</v>
      </c>
      <c r="R271" s="12" t="str">
        <f t="shared" si="27"/>
        <v>第1第1金曜日</v>
      </c>
      <c r="S271" s="12" t="str">
        <f t="shared" si="28"/>
        <v>第2第2金曜日</v>
      </c>
      <c r="T271" s="12" t="str">
        <f t="shared" si="29"/>
        <v>第3第3金曜日</v>
      </c>
    </row>
    <row r="272" spans="2:20">
      <c r="B272" s="13" t="s">
        <v>278</v>
      </c>
      <c r="C272" s="14" t="s">
        <v>396</v>
      </c>
      <c r="D272" s="14" t="s">
        <v>379</v>
      </c>
      <c r="E272" s="14" t="s">
        <v>394</v>
      </c>
      <c r="F272" s="14" t="s">
        <v>380</v>
      </c>
      <c r="G272" s="14" t="s">
        <v>383</v>
      </c>
      <c r="H272" s="14" t="s">
        <v>395</v>
      </c>
      <c r="I272" s="100"/>
      <c r="J272" s="14" t="s">
        <v>385</v>
      </c>
      <c r="K272" s="14" t="s">
        <v>392</v>
      </c>
      <c r="L272" s="12" t="s">
        <v>388</v>
      </c>
      <c r="M272" s="12" t="s">
        <v>391</v>
      </c>
      <c r="O272" s="12" t="str">
        <f t="shared" si="24"/>
        <v>第1第1火曜日</v>
      </c>
      <c r="P272" s="12" t="str">
        <f t="shared" si="25"/>
        <v>第2第2火曜日</v>
      </c>
      <c r="Q272" s="12" t="str">
        <f t="shared" si="26"/>
        <v>第3第3火曜日</v>
      </c>
      <c r="R272" s="12" t="str">
        <f t="shared" si="27"/>
        <v>第1第1金曜日</v>
      </c>
      <c r="S272" s="12" t="str">
        <f t="shared" si="28"/>
        <v>第2第2金曜日</v>
      </c>
      <c r="T272" s="12" t="str">
        <f t="shared" si="29"/>
        <v>第3第3金曜日</v>
      </c>
    </row>
    <row r="273" spans="2:20">
      <c r="B273" s="13" t="s">
        <v>279</v>
      </c>
      <c r="C273" s="14" t="s">
        <v>396</v>
      </c>
      <c r="D273" s="14" t="s">
        <v>379</v>
      </c>
      <c r="E273" s="14" t="s">
        <v>394</v>
      </c>
      <c r="F273" s="14" t="s">
        <v>380</v>
      </c>
      <c r="G273" s="14" t="s">
        <v>383</v>
      </c>
      <c r="H273" s="14" t="s">
        <v>395</v>
      </c>
      <c r="I273" s="100"/>
      <c r="J273" s="14" t="s">
        <v>385</v>
      </c>
      <c r="K273" s="14" t="s">
        <v>392</v>
      </c>
      <c r="L273" s="12" t="s">
        <v>388</v>
      </c>
      <c r="M273" s="12" t="s">
        <v>391</v>
      </c>
      <c r="O273" s="12" t="str">
        <f t="shared" si="24"/>
        <v>第1第1火曜日</v>
      </c>
      <c r="P273" s="12" t="str">
        <f t="shared" si="25"/>
        <v>第2第2火曜日</v>
      </c>
      <c r="Q273" s="12" t="str">
        <f t="shared" si="26"/>
        <v>第3第3火曜日</v>
      </c>
      <c r="R273" s="12" t="str">
        <f t="shared" si="27"/>
        <v>第1第1金曜日</v>
      </c>
      <c r="S273" s="12" t="str">
        <f t="shared" si="28"/>
        <v>第2第2金曜日</v>
      </c>
      <c r="T273" s="12" t="str">
        <f t="shared" si="29"/>
        <v>第3第3金曜日</v>
      </c>
    </row>
    <row r="274" spans="2:20">
      <c r="B274" s="13" t="s">
        <v>280</v>
      </c>
      <c r="C274" s="14" t="s">
        <v>388</v>
      </c>
      <c r="D274" s="14" t="s">
        <v>397</v>
      </c>
      <c r="E274" s="14" t="s">
        <v>391</v>
      </c>
      <c r="F274" s="14" t="s">
        <v>389</v>
      </c>
      <c r="G274" s="14" t="s">
        <v>387</v>
      </c>
      <c r="H274" s="14" t="s">
        <v>392</v>
      </c>
      <c r="I274" s="100"/>
      <c r="J274" s="14" t="s">
        <v>383</v>
      </c>
      <c r="K274" s="14" t="s">
        <v>381</v>
      </c>
      <c r="L274" s="12" t="s">
        <v>396</v>
      </c>
      <c r="M274" s="12" t="s">
        <v>394</v>
      </c>
      <c r="O274" s="12" t="str">
        <f t="shared" si="24"/>
        <v>第1第1月曜日</v>
      </c>
      <c r="P274" s="12" t="str">
        <f t="shared" si="25"/>
        <v>第2第2月曜日</v>
      </c>
      <c r="Q274" s="12" t="str">
        <f t="shared" si="26"/>
        <v>第3第3月曜日</v>
      </c>
      <c r="R274" s="12" t="str">
        <f t="shared" si="27"/>
        <v>第1第1木曜日</v>
      </c>
      <c r="S274" s="12" t="str">
        <f t="shared" si="28"/>
        <v>第2第2木曜日</v>
      </c>
      <c r="T274" s="12" t="str">
        <f t="shared" si="29"/>
        <v>第3第3木曜日</v>
      </c>
    </row>
    <row r="275" spans="2:20">
      <c r="B275" s="13" t="s">
        <v>281</v>
      </c>
      <c r="C275" s="14" t="s">
        <v>388</v>
      </c>
      <c r="D275" s="14" t="s">
        <v>397</v>
      </c>
      <c r="E275" s="14" t="s">
        <v>391</v>
      </c>
      <c r="F275" s="14" t="s">
        <v>389</v>
      </c>
      <c r="G275" s="14" t="s">
        <v>387</v>
      </c>
      <c r="H275" s="14" t="s">
        <v>392</v>
      </c>
      <c r="I275" s="100"/>
      <c r="J275" s="14" t="s">
        <v>383</v>
      </c>
      <c r="K275" s="14" t="s">
        <v>381</v>
      </c>
      <c r="L275" s="12" t="s">
        <v>396</v>
      </c>
      <c r="M275" s="12" t="s">
        <v>394</v>
      </c>
      <c r="O275" s="12" t="str">
        <f t="shared" si="24"/>
        <v>第1第1月曜日</v>
      </c>
      <c r="P275" s="12" t="str">
        <f t="shared" si="25"/>
        <v>第2第2月曜日</v>
      </c>
      <c r="Q275" s="12" t="str">
        <f t="shared" si="26"/>
        <v>第3第3月曜日</v>
      </c>
      <c r="R275" s="12" t="str">
        <f t="shared" si="27"/>
        <v>第1第1木曜日</v>
      </c>
      <c r="S275" s="12" t="str">
        <f t="shared" si="28"/>
        <v>第2第2木曜日</v>
      </c>
      <c r="T275" s="12" t="str">
        <f t="shared" si="29"/>
        <v>第3第3木曜日</v>
      </c>
    </row>
    <row r="276" spans="2:20">
      <c r="B276" s="13" t="s">
        <v>282</v>
      </c>
      <c r="C276" s="14" t="s">
        <v>388</v>
      </c>
      <c r="D276" s="14" t="s">
        <v>397</v>
      </c>
      <c r="E276" s="14" t="s">
        <v>391</v>
      </c>
      <c r="F276" s="14" t="s">
        <v>389</v>
      </c>
      <c r="G276" s="14" t="s">
        <v>387</v>
      </c>
      <c r="H276" s="14" t="s">
        <v>392</v>
      </c>
      <c r="I276" s="100"/>
      <c r="J276" s="14" t="s">
        <v>394</v>
      </c>
      <c r="K276" s="14" t="s">
        <v>381</v>
      </c>
      <c r="L276" s="12" t="s">
        <v>382</v>
      </c>
      <c r="M276" s="12" t="s">
        <v>386</v>
      </c>
      <c r="O276" s="12" t="str">
        <f t="shared" si="24"/>
        <v>第1第1月曜日</v>
      </c>
      <c r="P276" s="12" t="str">
        <f t="shared" si="25"/>
        <v>第2第2月曜日</v>
      </c>
      <c r="Q276" s="12" t="str">
        <f t="shared" si="26"/>
        <v>第3第3月曜日</v>
      </c>
      <c r="R276" s="12" t="str">
        <f t="shared" si="27"/>
        <v>第1第1木曜日</v>
      </c>
      <c r="S276" s="12" t="str">
        <f t="shared" si="28"/>
        <v>第2第2木曜日</v>
      </c>
      <c r="T276" s="12" t="str">
        <f t="shared" si="29"/>
        <v>第3第3木曜日</v>
      </c>
    </row>
    <row r="277" spans="2:20">
      <c r="B277" s="13" t="s">
        <v>283</v>
      </c>
      <c r="C277" s="14" t="s">
        <v>396</v>
      </c>
      <c r="D277" s="14" t="s">
        <v>379</v>
      </c>
      <c r="E277" s="14" t="s">
        <v>394</v>
      </c>
      <c r="F277" s="14" t="s">
        <v>380</v>
      </c>
      <c r="G277" s="14" t="s">
        <v>383</v>
      </c>
      <c r="H277" s="14" t="s">
        <v>395</v>
      </c>
      <c r="I277" s="100"/>
      <c r="J277" s="14" t="s">
        <v>389</v>
      </c>
      <c r="K277" s="14" t="s">
        <v>382</v>
      </c>
      <c r="L277" s="12" t="s">
        <v>381</v>
      </c>
      <c r="M277" s="12" t="s">
        <v>385</v>
      </c>
      <c r="O277" s="12" t="str">
        <f t="shared" si="24"/>
        <v>第1第1火曜日</v>
      </c>
      <c r="P277" s="12" t="str">
        <f t="shared" si="25"/>
        <v>第2第2火曜日</v>
      </c>
      <c r="Q277" s="12" t="str">
        <f t="shared" si="26"/>
        <v>第3第3火曜日</v>
      </c>
      <c r="R277" s="12" t="str">
        <f t="shared" si="27"/>
        <v>第1第1金曜日</v>
      </c>
      <c r="S277" s="12" t="str">
        <f t="shared" si="28"/>
        <v>第2第2金曜日</v>
      </c>
      <c r="T277" s="12" t="str">
        <f t="shared" si="29"/>
        <v>第3第3金曜日</v>
      </c>
    </row>
    <row r="278" spans="2:20">
      <c r="B278" s="13" t="s">
        <v>284</v>
      </c>
      <c r="C278" s="14" t="s">
        <v>396</v>
      </c>
      <c r="D278" s="14" t="s">
        <v>379</v>
      </c>
      <c r="E278" s="14" t="s">
        <v>394</v>
      </c>
      <c r="F278" s="14" t="s">
        <v>380</v>
      </c>
      <c r="G278" s="14" t="s">
        <v>383</v>
      </c>
      <c r="H278" s="14" t="s">
        <v>395</v>
      </c>
      <c r="I278" s="100"/>
      <c r="J278" s="14" t="s">
        <v>392</v>
      </c>
      <c r="K278" s="14" t="s">
        <v>382</v>
      </c>
      <c r="L278" s="12" t="s">
        <v>387</v>
      </c>
      <c r="M278" s="12" t="s">
        <v>390</v>
      </c>
      <c r="O278" s="12" t="str">
        <f t="shared" si="24"/>
        <v>第1第1火曜日</v>
      </c>
      <c r="P278" s="12" t="str">
        <f t="shared" si="25"/>
        <v>第2第2火曜日</v>
      </c>
      <c r="Q278" s="12" t="str">
        <f t="shared" si="26"/>
        <v>第3第3火曜日</v>
      </c>
      <c r="R278" s="12" t="str">
        <f t="shared" si="27"/>
        <v>第1第1金曜日</v>
      </c>
      <c r="S278" s="12" t="str">
        <f t="shared" si="28"/>
        <v>第2第2金曜日</v>
      </c>
      <c r="T278" s="12" t="str">
        <f t="shared" si="29"/>
        <v>第3第3金曜日</v>
      </c>
    </row>
    <row r="279" spans="2:20">
      <c r="B279" s="13" t="s">
        <v>285</v>
      </c>
      <c r="C279" s="14" t="s">
        <v>396</v>
      </c>
      <c r="D279" s="14" t="s">
        <v>379</v>
      </c>
      <c r="E279" s="14" t="s">
        <v>394</v>
      </c>
      <c r="F279" s="14" t="s">
        <v>380</v>
      </c>
      <c r="G279" s="14" t="s">
        <v>383</v>
      </c>
      <c r="H279" s="14" t="s">
        <v>395</v>
      </c>
      <c r="I279" s="100"/>
      <c r="J279" s="14" t="s">
        <v>386</v>
      </c>
      <c r="K279" s="14" t="s">
        <v>390</v>
      </c>
      <c r="L279" s="12" t="s">
        <v>388</v>
      </c>
      <c r="M279" s="12" t="s">
        <v>391</v>
      </c>
      <c r="O279" s="12" t="str">
        <f t="shared" si="24"/>
        <v>第1第1火曜日</v>
      </c>
      <c r="P279" s="12" t="str">
        <f t="shared" si="25"/>
        <v>第2第2火曜日</v>
      </c>
      <c r="Q279" s="12" t="str">
        <f t="shared" si="26"/>
        <v>第3第3火曜日</v>
      </c>
      <c r="R279" s="12" t="str">
        <f t="shared" si="27"/>
        <v>第1第1金曜日</v>
      </c>
      <c r="S279" s="12" t="str">
        <f t="shared" si="28"/>
        <v>第2第2金曜日</v>
      </c>
      <c r="T279" s="12" t="str">
        <f t="shared" si="29"/>
        <v>第3第3金曜日</v>
      </c>
    </row>
    <row r="280" spans="2:20">
      <c r="B280" s="13" t="s">
        <v>286</v>
      </c>
      <c r="C280" s="14" t="s">
        <v>396</v>
      </c>
      <c r="D280" s="14" t="s">
        <v>379</v>
      </c>
      <c r="E280" s="14" t="s">
        <v>394</v>
      </c>
      <c r="F280" s="14" t="s">
        <v>380</v>
      </c>
      <c r="G280" s="14" t="s">
        <v>383</v>
      </c>
      <c r="H280" s="14" t="s">
        <v>395</v>
      </c>
      <c r="I280" s="100"/>
      <c r="J280" s="14" t="s">
        <v>386</v>
      </c>
      <c r="K280" s="14" t="s">
        <v>390</v>
      </c>
      <c r="L280" s="12" t="s">
        <v>388</v>
      </c>
      <c r="M280" s="12" t="s">
        <v>391</v>
      </c>
      <c r="O280" s="12" t="str">
        <f t="shared" si="24"/>
        <v>第1第1火曜日</v>
      </c>
      <c r="P280" s="12" t="str">
        <f t="shared" si="25"/>
        <v>第2第2火曜日</v>
      </c>
      <c r="Q280" s="12" t="str">
        <f t="shared" si="26"/>
        <v>第3第3火曜日</v>
      </c>
      <c r="R280" s="12" t="str">
        <f t="shared" si="27"/>
        <v>第1第1金曜日</v>
      </c>
      <c r="S280" s="12" t="str">
        <f t="shared" si="28"/>
        <v>第2第2金曜日</v>
      </c>
      <c r="T280" s="12" t="str">
        <f t="shared" si="29"/>
        <v>第3第3金曜日</v>
      </c>
    </row>
    <row r="281" spans="2:20">
      <c r="B281" s="13" t="s">
        <v>287</v>
      </c>
      <c r="C281" s="14" t="s">
        <v>388</v>
      </c>
      <c r="D281" s="14" t="s">
        <v>397</v>
      </c>
      <c r="E281" s="14" t="s">
        <v>391</v>
      </c>
      <c r="F281" s="14" t="s">
        <v>389</v>
      </c>
      <c r="G281" s="14" t="s">
        <v>387</v>
      </c>
      <c r="H281" s="14" t="s">
        <v>392</v>
      </c>
      <c r="I281" s="100"/>
      <c r="J281" s="14" t="s">
        <v>393</v>
      </c>
      <c r="K281" s="14" t="s">
        <v>396</v>
      </c>
      <c r="L281" s="12" t="s">
        <v>380</v>
      </c>
      <c r="M281" s="12" t="s">
        <v>395</v>
      </c>
      <c r="O281" s="12" t="str">
        <f t="shared" si="24"/>
        <v>第1第1月曜日</v>
      </c>
      <c r="P281" s="12" t="str">
        <f t="shared" si="25"/>
        <v>第2第2月曜日</v>
      </c>
      <c r="Q281" s="12" t="str">
        <f t="shared" si="26"/>
        <v>第3第3月曜日</v>
      </c>
      <c r="R281" s="12" t="str">
        <f t="shared" si="27"/>
        <v>第1第1木曜日</v>
      </c>
      <c r="S281" s="12" t="str">
        <f t="shared" si="28"/>
        <v>第2第2木曜日</v>
      </c>
      <c r="T281" s="12" t="str">
        <f t="shared" si="29"/>
        <v>第3第3木曜日</v>
      </c>
    </row>
    <row r="282" spans="2:20">
      <c r="B282" s="13" t="s">
        <v>288</v>
      </c>
      <c r="C282" s="14" t="s">
        <v>388</v>
      </c>
      <c r="D282" s="14" t="s">
        <v>397</v>
      </c>
      <c r="E282" s="14" t="s">
        <v>391</v>
      </c>
      <c r="F282" s="14" t="s">
        <v>389</v>
      </c>
      <c r="G282" s="14" t="s">
        <v>387</v>
      </c>
      <c r="H282" s="14" t="s">
        <v>392</v>
      </c>
      <c r="I282" s="100"/>
      <c r="J282" s="14" t="s">
        <v>393</v>
      </c>
      <c r="K282" s="14" t="s">
        <v>396</v>
      </c>
      <c r="L282" s="12" t="s">
        <v>380</v>
      </c>
      <c r="M282" s="12" t="s">
        <v>395</v>
      </c>
      <c r="O282" s="12" t="str">
        <f t="shared" si="24"/>
        <v>第1第1月曜日</v>
      </c>
      <c r="P282" s="12" t="str">
        <f t="shared" si="25"/>
        <v>第2第2月曜日</v>
      </c>
      <c r="Q282" s="12" t="str">
        <f t="shared" si="26"/>
        <v>第3第3月曜日</v>
      </c>
      <c r="R282" s="12" t="str">
        <f t="shared" si="27"/>
        <v>第1第1木曜日</v>
      </c>
      <c r="S282" s="12" t="str">
        <f t="shared" si="28"/>
        <v>第2第2木曜日</v>
      </c>
      <c r="T282" s="12" t="str">
        <f t="shared" si="29"/>
        <v>第3第3木曜日</v>
      </c>
    </row>
    <row r="283" spans="2:20">
      <c r="B283" s="13" t="s">
        <v>289</v>
      </c>
      <c r="C283" s="14" t="s">
        <v>388</v>
      </c>
      <c r="D283" s="14" t="s">
        <v>397</v>
      </c>
      <c r="E283" s="14" t="s">
        <v>391</v>
      </c>
      <c r="F283" s="14" t="s">
        <v>389</v>
      </c>
      <c r="G283" s="14" t="s">
        <v>387</v>
      </c>
      <c r="H283" s="14" t="s">
        <v>392</v>
      </c>
      <c r="I283" s="100"/>
      <c r="J283" s="14" t="s">
        <v>393</v>
      </c>
      <c r="K283" s="14" t="s">
        <v>396</v>
      </c>
      <c r="L283" s="12" t="s">
        <v>380</v>
      </c>
      <c r="M283" s="12" t="s">
        <v>395</v>
      </c>
      <c r="O283" s="12" t="str">
        <f t="shared" si="24"/>
        <v>第1第1月曜日</v>
      </c>
      <c r="P283" s="12" t="str">
        <f t="shared" si="25"/>
        <v>第2第2月曜日</v>
      </c>
      <c r="Q283" s="12" t="str">
        <f t="shared" si="26"/>
        <v>第3第3月曜日</v>
      </c>
      <c r="R283" s="12" t="str">
        <f t="shared" si="27"/>
        <v>第1第1木曜日</v>
      </c>
      <c r="S283" s="12" t="str">
        <f t="shared" si="28"/>
        <v>第2第2木曜日</v>
      </c>
      <c r="T283" s="12" t="str">
        <f t="shared" si="29"/>
        <v>第3第3木曜日</v>
      </c>
    </row>
    <row r="284" spans="2:20">
      <c r="B284" s="13" t="s">
        <v>290</v>
      </c>
      <c r="C284" s="14" t="s">
        <v>396</v>
      </c>
      <c r="D284" s="14" t="s">
        <v>379</v>
      </c>
      <c r="E284" s="14" t="s">
        <v>394</v>
      </c>
      <c r="F284" s="14" t="s">
        <v>380</v>
      </c>
      <c r="G284" s="14" t="s">
        <v>383</v>
      </c>
      <c r="H284" s="14" t="s">
        <v>395</v>
      </c>
      <c r="I284" s="100"/>
      <c r="J284" s="14" t="s">
        <v>390</v>
      </c>
      <c r="K284" s="14" t="s">
        <v>387</v>
      </c>
      <c r="L284" s="12" t="s">
        <v>397</v>
      </c>
      <c r="M284" s="12" t="s">
        <v>398</v>
      </c>
      <c r="O284" s="12" t="str">
        <f t="shared" si="24"/>
        <v>第1第1火曜日</v>
      </c>
      <c r="P284" s="12" t="str">
        <f t="shared" si="25"/>
        <v>第2第2火曜日</v>
      </c>
      <c r="Q284" s="12" t="str">
        <f t="shared" si="26"/>
        <v>第3第3火曜日</v>
      </c>
      <c r="R284" s="12" t="str">
        <f t="shared" si="27"/>
        <v>第1第1金曜日</v>
      </c>
      <c r="S284" s="12" t="str">
        <f t="shared" si="28"/>
        <v>第2第2金曜日</v>
      </c>
      <c r="T284" s="12" t="str">
        <f t="shared" si="29"/>
        <v>第3第3金曜日</v>
      </c>
    </row>
    <row r="285" spans="2:20">
      <c r="B285" s="13" t="s">
        <v>291</v>
      </c>
      <c r="C285" s="14" t="s">
        <v>396</v>
      </c>
      <c r="D285" s="14" t="s">
        <v>379</v>
      </c>
      <c r="E285" s="14" t="s">
        <v>394</v>
      </c>
      <c r="F285" s="14" t="s">
        <v>380</v>
      </c>
      <c r="G285" s="14" t="s">
        <v>383</v>
      </c>
      <c r="H285" s="14" t="s">
        <v>395</v>
      </c>
      <c r="I285" s="100"/>
      <c r="J285" s="14" t="s">
        <v>390</v>
      </c>
      <c r="K285" s="14" t="s">
        <v>387</v>
      </c>
      <c r="L285" s="12" t="s">
        <v>397</v>
      </c>
      <c r="M285" s="12" t="s">
        <v>398</v>
      </c>
      <c r="O285" s="12" t="str">
        <f t="shared" si="24"/>
        <v>第1第1火曜日</v>
      </c>
      <c r="P285" s="12" t="str">
        <f t="shared" si="25"/>
        <v>第2第2火曜日</v>
      </c>
      <c r="Q285" s="12" t="str">
        <f t="shared" si="26"/>
        <v>第3第3火曜日</v>
      </c>
      <c r="R285" s="12" t="str">
        <f t="shared" si="27"/>
        <v>第1第1金曜日</v>
      </c>
      <c r="S285" s="12" t="str">
        <f t="shared" si="28"/>
        <v>第2第2金曜日</v>
      </c>
      <c r="T285" s="12" t="str">
        <f t="shared" si="29"/>
        <v>第3第3金曜日</v>
      </c>
    </row>
    <row r="286" spans="2:20">
      <c r="B286" s="13" t="s">
        <v>292</v>
      </c>
      <c r="C286" s="14" t="s">
        <v>396</v>
      </c>
      <c r="D286" s="14" t="s">
        <v>379</v>
      </c>
      <c r="E286" s="14" t="s">
        <v>394</v>
      </c>
      <c r="F286" s="14" t="s">
        <v>380</v>
      </c>
      <c r="G286" s="14" t="s">
        <v>383</v>
      </c>
      <c r="H286" s="14" t="s">
        <v>395</v>
      </c>
      <c r="I286" s="100"/>
      <c r="J286" s="14" t="s">
        <v>390</v>
      </c>
      <c r="K286" s="14" t="s">
        <v>386</v>
      </c>
      <c r="L286" s="12" t="s">
        <v>397</v>
      </c>
      <c r="M286" s="12" t="s">
        <v>398</v>
      </c>
      <c r="O286" s="12" t="str">
        <f t="shared" si="24"/>
        <v>第1第1火曜日</v>
      </c>
      <c r="P286" s="12" t="str">
        <f t="shared" si="25"/>
        <v>第2第2火曜日</v>
      </c>
      <c r="Q286" s="12" t="str">
        <f t="shared" si="26"/>
        <v>第3第3火曜日</v>
      </c>
      <c r="R286" s="12" t="str">
        <f t="shared" si="27"/>
        <v>第1第1金曜日</v>
      </c>
      <c r="S286" s="12" t="str">
        <f t="shared" si="28"/>
        <v>第2第2金曜日</v>
      </c>
      <c r="T286" s="12" t="str">
        <f t="shared" si="29"/>
        <v>第3第3金曜日</v>
      </c>
    </row>
    <row r="287" spans="2:20">
      <c r="B287" s="13" t="s">
        <v>293</v>
      </c>
      <c r="C287" s="14" t="s">
        <v>396</v>
      </c>
      <c r="D287" s="14" t="s">
        <v>379</v>
      </c>
      <c r="E287" s="14" t="s">
        <v>394</v>
      </c>
      <c r="F287" s="14" t="s">
        <v>380</v>
      </c>
      <c r="G287" s="14" t="s">
        <v>383</v>
      </c>
      <c r="H287" s="14" t="s">
        <v>395</v>
      </c>
      <c r="I287" s="100"/>
      <c r="J287" s="14" t="s">
        <v>390</v>
      </c>
      <c r="K287" s="14" t="s">
        <v>386</v>
      </c>
      <c r="L287" s="12" t="s">
        <v>397</v>
      </c>
      <c r="M287" s="12" t="s">
        <v>398</v>
      </c>
      <c r="O287" s="12" t="str">
        <f t="shared" si="24"/>
        <v>第1第1火曜日</v>
      </c>
      <c r="P287" s="12" t="str">
        <f t="shared" si="25"/>
        <v>第2第2火曜日</v>
      </c>
      <c r="Q287" s="12" t="str">
        <f t="shared" si="26"/>
        <v>第3第3火曜日</v>
      </c>
      <c r="R287" s="12" t="str">
        <f t="shared" si="27"/>
        <v>第1第1金曜日</v>
      </c>
      <c r="S287" s="12" t="str">
        <f t="shared" si="28"/>
        <v>第2第2金曜日</v>
      </c>
      <c r="T287" s="12" t="str">
        <f t="shared" si="29"/>
        <v>第3第3金曜日</v>
      </c>
    </row>
    <row r="288" spans="2:20">
      <c r="B288" s="13" t="s">
        <v>294</v>
      </c>
      <c r="C288" s="14" t="s">
        <v>396</v>
      </c>
      <c r="D288" s="14" t="s">
        <v>379</v>
      </c>
      <c r="E288" s="14" t="s">
        <v>394</v>
      </c>
      <c r="F288" s="14" t="s">
        <v>380</v>
      </c>
      <c r="G288" s="14" t="s">
        <v>383</v>
      </c>
      <c r="H288" s="14" t="s">
        <v>395</v>
      </c>
      <c r="I288" s="100"/>
      <c r="J288" s="14" t="s">
        <v>390</v>
      </c>
      <c r="K288" s="14" t="s">
        <v>386</v>
      </c>
      <c r="L288" s="12" t="s">
        <v>397</v>
      </c>
      <c r="M288" s="12" t="s">
        <v>398</v>
      </c>
      <c r="O288" s="12" t="str">
        <f t="shared" si="24"/>
        <v>第1第1火曜日</v>
      </c>
      <c r="P288" s="12" t="str">
        <f t="shared" si="25"/>
        <v>第2第2火曜日</v>
      </c>
      <c r="Q288" s="12" t="str">
        <f t="shared" si="26"/>
        <v>第3第3火曜日</v>
      </c>
      <c r="R288" s="12" t="str">
        <f t="shared" si="27"/>
        <v>第1第1金曜日</v>
      </c>
      <c r="S288" s="12" t="str">
        <f t="shared" si="28"/>
        <v>第2第2金曜日</v>
      </c>
      <c r="T288" s="12" t="str">
        <f t="shared" si="29"/>
        <v>第3第3金曜日</v>
      </c>
    </row>
    <row r="289" spans="2:20">
      <c r="B289" s="13" t="s">
        <v>295</v>
      </c>
      <c r="C289" s="14" t="s">
        <v>396</v>
      </c>
      <c r="D289" s="14" t="s">
        <v>379</v>
      </c>
      <c r="E289" s="14" t="s">
        <v>394</v>
      </c>
      <c r="F289" s="14" t="s">
        <v>380</v>
      </c>
      <c r="G289" s="14" t="s">
        <v>383</v>
      </c>
      <c r="H289" s="14" t="s">
        <v>395</v>
      </c>
      <c r="I289" s="100"/>
      <c r="J289" s="14" t="s">
        <v>392</v>
      </c>
      <c r="K289" s="14" t="s">
        <v>382</v>
      </c>
      <c r="L289" s="12" t="s">
        <v>387</v>
      </c>
      <c r="M289" s="12" t="s">
        <v>390</v>
      </c>
      <c r="O289" s="12" t="str">
        <f t="shared" si="24"/>
        <v>第1第1火曜日</v>
      </c>
      <c r="P289" s="12" t="str">
        <f t="shared" si="25"/>
        <v>第2第2火曜日</v>
      </c>
      <c r="Q289" s="12" t="str">
        <f t="shared" si="26"/>
        <v>第3第3火曜日</v>
      </c>
      <c r="R289" s="12" t="str">
        <f t="shared" si="27"/>
        <v>第1第1金曜日</v>
      </c>
      <c r="S289" s="12" t="str">
        <f t="shared" si="28"/>
        <v>第2第2金曜日</v>
      </c>
      <c r="T289" s="12" t="str">
        <f t="shared" si="29"/>
        <v>第3第3金曜日</v>
      </c>
    </row>
    <row r="290" spans="2:20">
      <c r="B290" s="13" t="s">
        <v>296</v>
      </c>
      <c r="C290" s="14" t="s">
        <v>396</v>
      </c>
      <c r="D290" s="14" t="s">
        <v>379</v>
      </c>
      <c r="E290" s="14" t="s">
        <v>394</v>
      </c>
      <c r="F290" s="14" t="s">
        <v>380</v>
      </c>
      <c r="G290" s="14" t="s">
        <v>383</v>
      </c>
      <c r="H290" s="14" t="s">
        <v>395</v>
      </c>
      <c r="I290" s="100"/>
      <c r="J290" s="14" t="s">
        <v>397</v>
      </c>
      <c r="K290" s="14" t="s">
        <v>388</v>
      </c>
      <c r="L290" s="12" t="s">
        <v>382</v>
      </c>
      <c r="M290" s="12" t="s">
        <v>386</v>
      </c>
      <c r="O290" s="12" t="str">
        <f t="shared" si="24"/>
        <v>第1第1火曜日</v>
      </c>
      <c r="P290" s="12" t="str">
        <f t="shared" si="25"/>
        <v>第2第2火曜日</v>
      </c>
      <c r="Q290" s="12" t="str">
        <f t="shared" si="26"/>
        <v>第3第3火曜日</v>
      </c>
      <c r="R290" s="12" t="str">
        <f t="shared" si="27"/>
        <v>第1第1金曜日</v>
      </c>
      <c r="S290" s="12" t="str">
        <f t="shared" si="28"/>
        <v>第2第2金曜日</v>
      </c>
      <c r="T290" s="12" t="str">
        <f t="shared" si="29"/>
        <v>第3第3金曜日</v>
      </c>
    </row>
    <row r="291" spans="2:20">
      <c r="B291" s="13" t="s">
        <v>297</v>
      </c>
      <c r="C291" s="14" t="s">
        <v>396</v>
      </c>
      <c r="D291" s="14" t="s">
        <v>379</v>
      </c>
      <c r="E291" s="14" t="s">
        <v>394</v>
      </c>
      <c r="F291" s="14" t="s">
        <v>380</v>
      </c>
      <c r="G291" s="14" t="s">
        <v>383</v>
      </c>
      <c r="H291" s="14" t="s">
        <v>395</v>
      </c>
      <c r="I291" s="100"/>
      <c r="J291" s="14" t="s">
        <v>397</v>
      </c>
      <c r="K291" s="14" t="s">
        <v>388</v>
      </c>
      <c r="L291" s="12" t="s">
        <v>382</v>
      </c>
      <c r="M291" s="12" t="s">
        <v>386</v>
      </c>
      <c r="O291" s="12" t="str">
        <f t="shared" si="24"/>
        <v>第1第1火曜日</v>
      </c>
      <c r="P291" s="12" t="str">
        <f t="shared" si="25"/>
        <v>第2第2火曜日</v>
      </c>
      <c r="Q291" s="12" t="str">
        <f t="shared" si="26"/>
        <v>第3第3火曜日</v>
      </c>
      <c r="R291" s="12" t="str">
        <f t="shared" si="27"/>
        <v>第1第1金曜日</v>
      </c>
      <c r="S291" s="12" t="str">
        <f t="shared" si="28"/>
        <v>第2第2金曜日</v>
      </c>
      <c r="T291" s="12" t="str">
        <f t="shared" si="29"/>
        <v>第3第3金曜日</v>
      </c>
    </row>
    <row r="292" spans="2:20">
      <c r="B292" s="13" t="s">
        <v>298</v>
      </c>
      <c r="C292" s="14" t="s">
        <v>396</v>
      </c>
      <c r="D292" s="14" t="s">
        <v>379</v>
      </c>
      <c r="E292" s="14" t="s">
        <v>394</v>
      </c>
      <c r="F292" s="14" t="s">
        <v>380</v>
      </c>
      <c r="G292" s="14" t="s">
        <v>383</v>
      </c>
      <c r="H292" s="14" t="s">
        <v>395</v>
      </c>
      <c r="I292" s="100"/>
      <c r="J292" s="14" t="s">
        <v>397</v>
      </c>
      <c r="K292" s="14" t="s">
        <v>388</v>
      </c>
      <c r="L292" s="12" t="s">
        <v>382</v>
      </c>
      <c r="M292" s="12" t="s">
        <v>386</v>
      </c>
      <c r="O292" s="12" t="str">
        <f t="shared" si="24"/>
        <v>第1第1火曜日</v>
      </c>
      <c r="P292" s="12" t="str">
        <f t="shared" si="25"/>
        <v>第2第2火曜日</v>
      </c>
      <c r="Q292" s="12" t="str">
        <f t="shared" si="26"/>
        <v>第3第3火曜日</v>
      </c>
      <c r="R292" s="12" t="str">
        <f t="shared" si="27"/>
        <v>第1第1金曜日</v>
      </c>
      <c r="S292" s="12" t="str">
        <f t="shared" si="28"/>
        <v>第2第2金曜日</v>
      </c>
      <c r="T292" s="12" t="str">
        <f t="shared" si="29"/>
        <v>第3第3金曜日</v>
      </c>
    </row>
    <row r="293" spans="2:20">
      <c r="B293" s="13" t="s">
        <v>299</v>
      </c>
      <c r="C293" s="14" t="s">
        <v>388</v>
      </c>
      <c r="D293" s="14" t="s">
        <v>397</v>
      </c>
      <c r="E293" s="14" t="s">
        <v>391</v>
      </c>
      <c r="F293" s="14" t="s">
        <v>389</v>
      </c>
      <c r="G293" s="14" t="s">
        <v>387</v>
      </c>
      <c r="H293" s="14" t="s">
        <v>392</v>
      </c>
      <c r="I293" s="100"/>
      <c r="J293" s="14" t="s">
        <v>394</v>
      </c>
      <c r="K293" s="14" t="s">
        <v>381</v>
      </c>
      <c r="L293" s="12" t="s">
        <v>382</v>
      </c>
      <c r="M293" s="12" t="s">
        <v>386</v>
      </c>
      <c r="O293" s="12" t="str">
        <f t="shared" si="24"/>
        <v>第1第1月曜日</v>
      </c>
      <c r="P293" s="12" t="str">
        <f t="shared" si="25"/>
        <v>第2第2月曜日</v>
      </c>
      <c r="Q293" s="12" t="str">
        <f t="shared" si="26"/>
        <v>第3第3月曜日</v>
      </c>
      <c r="R293" s="12" t="str">
        <f t="shared" si="27"/>
        <v>第1第1木曜日</v>
      </c>
      <c r="S293" s="12" t="str">
        <f t="shared" si="28"/>
        <v>第2第2木曜日</v>
      </c>
      <c r="T293" s="12" t="str">
        <f t="shared" si="29"/>
        <v>第3第3木曜日</v>
      </c>
    </row>
    <row r="294" spans="2:20">
      <c r="B294" s="13" t="s">
        <v>300</v>
      </c>
      <c r="C294" s="14" t="s">
        <v>388</v>
      </c>
      <c r="D294" s="14" t="s">
        <v>397</v>
      </c>
      <c r="E294" s="14" t="s">
        <v>391</v>
      </c>
      <c r="F294" s="14" t="s">
        <v>389</v>
      </c>
      <c r="G294" s="14" t="s">
        <v>387</v>
      </c>
      <c r="H294" s="14" t="s">
        <v>392</v>
      </c>
      <c r="I294" s="100"/>
      <c r="J294" s="14" t="s">
        <v>394</v>
      </c>
      <c r="K294" s="14" t="s">
        <v>381</v>
      </c>
      <c r="L294" s="12" t="s">
        <v>382</v>
      </c>
      <c r="M294" s="12" t="s">
        <v>386</v>
      </c>
      <c r="O294" s="12" t="str">
        <f t="shared" si="24"/>
        <v>第1第1月曜日</v>
      </c>
      <c r="P294" s="12" t="str">
        <f t="shared" si="25"/>
        <v>第2第2月曜日</v>
      </c>
      <c r="Q294" s="12" t="str">
        <f t="shared" si="26"/>
        <v>第3第3月曜日</v>
      </c>
      <c r="R294" s="12" t="str">
        <f t="shared" si="27"/>
        <v>第1第1木曜日</v>
      </c>
      <c r="S294" s="12" t="str">
        <f t="shared" si="28"/>
        <v>第2第2木曜日</v>
      </c>
      <c r="T294" s="12" t="str">
        <f t="shared" si="29"/>
        <v>第3第3木曜日</v>
      </c>
    </row>
    <row r="295" spans="2:20">
      <c r="B295" s="13" t="s">
        <v>301</v>
      </c>
      <c r="C295" s="14" t="s">
        <v>388</v>
      </c>
      <c r="D295" s="14" t="s">
        <v>397</v>
      </c>
      <c r="E295" s="14" t="s">
        <v>391</v>
      </c>
      <c r="F295" s="14" t="s">
        <v>389</v>
      </c>
      <c r="G295" s="14" t="s">
        <v>387</v>
      </c>
      <c r="H295" s="14" t="s">
        <v>392</v>
      </c>
      <c r="I295" s="100"/>
      <c r="J295" s="14" t="s">
        <v>394</v>
      </c>
      <c r="K295" s="14" t="s">
        <v>381</v>
      </c>
      <c r="L295" s="12" t="s">
        <v>382</v>
      </c>
      <c r="M295" s="12" t="s">
        <v>386</v>
      </c>
      <c r="O295" s="12" t="str">
        <f t="shared" si="24"/>
        <v>第1第1月曜日</v>
      </c>
      <c r="P295" s="12" t="str">
        <f t="shared" si="25"/>
        <v>第2第2月曜日</v>
      </c>
      <c r="Q295" s="12" t="str">
        <f t="shared" si="26"/>
        <v>第3第3月曜日</v>
      </c>
      <c r="R295" s="12" t="str">
        <f t="shared" si="27"/>
        <v>第1第1木曜日</v>
      </c>
      <c r="S295" s="12" t="str">
        <f t="shared" si="28"/>
        <v>第2第2木曜日</v>
      </c>
      <c r="T295" s="12" t="str">
        <f t="shared" si="29"/>
        <v>第3第3木曜日</v>
      </c>
    </row>
    <row r="296" spans="2:20">
      <c r="B296" s="13" t="s">
        <v>302</v>
      </c>
      <c r="C296" s="14" t="s">
        <v>388</v>
      </c>
      <c r="D296" s="14" t="s">
        <v>397</v>
      </c>
      <c r="E296" s="14" t="s">
        <v>391</v>
      </c>
      <c r="F296" s="14" t="s">
        <v>389</v>
      </c>
      <c r="G296" s="14" t="s">
        <v>387</v>
      </c>
      <c r="H296" s="14" t="s">
        <v>392</v>
      </c>
      <c r="I296" s="100"/>
      <c r="J296" s="14" t="s">
        <v>394</v>
      </c>
      <c r="K296" s="14" t="s">
        <v>381</v>
      </c>
      <c r="L296" s="12" t="s">
        <v>382</v>
      </c>
      <c r="M296" s="12" t="s">
        <v>386</v>
      </c>
      <c r="O296" s="12" t="str">
        <f t="shared" si="24"/>
        <v>第1第1月曜日</v>
      </c>
      <c r="P296" s="12" t="str">
        <f t="shared" si="25"/>
        <v>第2第2月曜日</v>
      </c>
      <c r="Q296" s="12" t="str">
        <f t="shared" si="26"/>
        <v>第3第3月曜日</v>
      </c>
      <c r="R296" s="12" t="str">
        <f t="shared" si="27"/>
        <v>第1第1木曜日</v>
      </c>
      <c r="S296" s="12" t="str">
        <f t="shared" si="28"/>
        <v>第2第2木曜日</v>
      </c>
      <c r="T296" s="12" t="str">
        <f t="shared" si="29"/>
        <v>第3第3木曜日</v>
      </c>
    </row>
    <row r="297" spans="2:20">
      <c r="B297" s="13" t="s">
        <v>303</v>
      </c>
      <c r="C297" s="14" t="s">
        <v>388</v>
      </c>
      <c r="D297" s="14" t="s">
        <v>397</v>
      </c>
      <c r="E297" s="14" t="s">
        <v>391</v>
      </c>
      <c r="F297" s="14" t="s">
        <v>389</v>
      </c>
      <c r="G297" s="14" t="s">
        <v>387</v>
      </c>
      <c r="H297" s="14" t="s">
        <v>392</v>
      </c>
      <c r="I297" s="100"/>
      <c r="J297" s="14" t="s">
        <v>380</v>
      </c>
      <c r="K297" s="14" t="s">
        <v>385</v>
      </c>
      <c r="L297" s="12" t="s">
        <v>383</v>
      </c>
      <c r="M297" s="12" t="s">
        <v>393</v>
      </c>
      <c r="O297" s="12" t="str">
        <f t="shared" si="24"/>
        <v>第1第1月曜日</v>
      </c>
      <c r="P297" s="12" t="str">
        <f t="shared" si="25"/>
        <v>第2第2月曜日</v>
      </c>
      <c r="Q297" s="12" t="str">
        <f t="shared" si="26"/>
        <v>第3第3月曜日</v>
      </c>
      <c r="R297" s="12" t="str">
        <f t="shared" si="27"/>
        <v>第1第1木曜日</v>
      </c>
      <c r="S297" s="12" t="str">
        <f t="shared" si="28"/>
        <v>第2第2木曜日</v>
      </c>
      <c r="T297" s="12" t="str">
        <f t="shared" si="29"/>
        <v>第3第3木曜日</v>
      </c>
    </row>
    <row r="298" spans="2:20">
      <c r="B298" s="13" t="s">
        <v>304</v>
      </c>
      <c r="C298" s="14" t="s">
        <v>388</v>
      </c>
      <c r="D298" s="14" t="s">
        <v>397</v>
      </c>
      <c r="E298" s="14" t="s">
        <v>391</v>
      </c>
      <c r="F298" s="14" t="s">
        <v>389</v>
      </c>
      <c r="G298" s="14" t="s">
        <v>387</v>
      </c>
      <c r="H298" s="14" t="s">
        <v>392</v>
      </c>
      <c r="I298" s="100"/>
      <c r="J298" s="14" t="s">
        <v>380</v>
      </c>
      <c r="K298" s="14" t="s">
        <v>385</v>
      </c>
      <c r="L298" s="12" t="s">
        <v>383</v>
      </c>
      <c r="M298" s="12" t="s">
        <v>393</v>
      </c>
      <c r="O298" s="12" t="str">
        <f t="shared" si="24"/>
        <v>第1第1月曜日</v>
      </c>
      <c r="P298" s="12" t="str">
        <f t="shared" si="25"/>
        <v>第2第2月曜日</v>
      </c>
      <c r="Q298" s="12" t="str">
        <f t="shared" si="26"/>
        <v>第3第3月曜日</v>
      </c>
      <c r="R298" s="12" t="str">
        <f t="shared" si="27"/>
        <v>第1第1木曜日</v>
      </c>
      <c r="S298" s="12" t="str">
        <f t="shared" si="28"/>
        <v>第2第2木曜日</v>
      </c>
      <c r="T298" s="12" t="str">
        <f t="shared" si="29"/>
        <v>第3第3木曜日</v>
      </c>
    </row>
    <row r="299" spans="2:20">
      <c r="B299" s="13" t="s">
        <v>305</v>
      </c>
      <c r="C299" s="14" t="s">
        <v>388</v>
      </c>
      <c r="D299" s="14" t="s">
        <v>397</v>
      </c>
      <c r="E299" s="14" t="s">
        <v>391</v>
      </c>
      <c r="F299" s="14" t="s">
        <v>389</v>
      </c>
      <c r="G299" s="14" t="s">
        <v>387</v>
      </c>
      <c r="H299" s="14" t="s">
        <v>392</v>
      </c>
      <c r="I299" s="100"/>
      <c r="J299" s="14" t="s">
        <v>396</v>
      </c>
      <c r="K299" s="14" t="s">
        <v>393</v>
      </c>
      <c r="L299" s="12" t="s">
        <v>379</v>
      </c>
      <c r="M299" s="12" t="s">
        <v>384</v>
      </c>
      <c r="O299" s="12" t="str">
        <f t="shared" si="24"/>
        <v>第1第1月曜日</v>
      </c>
      <c r="P299" s="12" t="str">
        <f t="shared" si="25"/>
        <v>第2第2月曜日</v>
      </c>
      <c r="Q299" s="12" t="str">
        <f t="shared" si="26"/>
        <v>第3第3月曜日</v>
      </c>
      <c r="R299" s="12" t="str">
        <f t="shared" si="27"/>
        <v>第1第1木曜日</v>
      </c>
      <c r="S299" s="12" t="str">
        <f t="shared" si="28"/>
        <v>第2第2木曜日</v>
      </c>
      <c r="T299" s="12" t="str">
        <f t="shared" si="29"/>
        <v>第3第3木曜日</v>
      </c>
    </row>
    <row r="300" spans="2:20">
      <c r="B300" s="13" t="s">
        <v>306</v>
      </c>
      <c r="C300" s="14" t="s">
        <v>396</v>
      </c>
      <c r="D300" s="14" t="s">
        <v>379</v>
      </c>
      <c r="E300" s="14" t="s">
        <v>394</v>
      </c>
      <c r="F300" s="14" t="s">
        <v>380</v>
      </c>
      <c r="G300" s="14" t="s">
        <v>383</v>
      </c>
      <c r="H300" s="14" t="s">
        <v>395</v>
      </c>
      <c r="I300" s="100"/>
      <c r="J300" s="14" t="s">
        <v>391</v>
      </c>
      <c r="K300" s="14" t="s">
        <v>386</v>
      </c>
      <c r="L300" s="12" t="s">
        <v>387</v>
      </c>
      <c r="M300" s="12" t="s">
        <v>390</v>
      </c>
      <c r="O300" s="12" t="str">
        <f t="shared" si="24"/>
        <v>第1第1火曜日</v>
      </c>
      <c r="P300" s="12" t="str">
        <f t="shared" si="25"/>
        <v>第2第2火曜日</v>
      </c>
      <c r="Q300" s="12" t="str">
        <f t="shared" si="26"/>
        <v>第3第3火曜日</v>
      </c>
      <c r="R300" s="12" t="str">
        <f t="shared" si="27"/>
        <v>第1第1金曜日</v>
      </c>
      <c r="S300" s="12" t="str">
        <f t="shared" si="28"/>
        <v>第2第2金曜日</v>
      </c>
      <c r="T300" s="12" t="str">
        <f t="shared" si="29"/>
        <v>第3第3金曜日</v>
      </c>
    </row>
    <row r="301" spans="2:20">
      <c r="B301" s="13" t="s">
        <v>307</v>
      </c>
      <c r="C301" s="14" t="s">
        <v>396</v>
      </c>
      <c r="D301" s="14" t="s">
        <v>379</v>
      </c>
      <c r="E301" s="14" t="s">
        <v>394</v>
      </c>
      <c r="F301" s="14" t="s">
        <v>380</v>
      </c>
      <c r="G301" s="14" t="s">
        <v>383</v>
      </c>
      <c r="H301" s="14" t="s">
        <v>395</v>
      </c>
      <c r="I301" s="100"/>
      <c r="J301" s="14" t="s">
        <v>391</v>
      </c>
      <c r="K301" s="14" t="s">
        <v>386</v>
      </c>
      <c r="L301" s="12" t="s">
        <v>387</v>
      </c>
      <c r="M301" s="12" t="s">
        <v>390</v>
      </c>
      <c r="O301" s="12" t="str">
        <f t="shared" si="24"/>
        <v>第1第1火曜日</v>
      </c>
      <c r="P301" s="12" t="str">
        <f t="shared" si="25"/>
        <v>第2第2火曜日</v>
      </c>
      <c r="Q301" s="12" t="str">
        <f t="shared" si="26"/>
        <v>第3第3火曜日</v>
      </c>
      <c r="R301" s="12" t="str">
        <f t="shared" si="27"/>
        <v>第1第1金曜日</v>
      </c>
      <c r="S301" s="12" t="str">
        <f t="shared" si="28"/>
        <v>第2第2金曜日</v>
      </c>
      <c r="T301" s="12" t="str">
        <f t="shared" si="29"/>
        <v>第3第3金曜日</v>
      </c>
    </row>
    <row r="302" spans="2:20">
      <c r="B302" s="13" t="s">
        <v>308</v>
      </c>
      <c r="C302" s="14" t="s">
        <v>396</v>
      </c>
      <c r="D302" s="14" t="s">
        <v>379</v>
      </c>
      <c r="E302" s="14" t="s">
        <v>394</v>
      </c>
      <c r="F302" s="14" t="s">
        <v>380</v>
      </c>
      <c r="G302" s="14" t="s">
        <v>383</v>
      </c>
      <c r="H302" s="14" t="s">
        <v>395</v>
      </c>
      <c r="I302" s="100"/>
      <c r="J302" s="14" t="s">
        <v>391</v>
      </c>
      <c r="K302" s="14" t="s">
        <v>386</v>
      </c>
      <c r="L302" s="12" t="s">
        <v>387</v>
      </c>
      <c r="M302" s="12" t="s">
        <v>390</v>
      </c>
      <c r="O302" s="12" t="str">
        <f t="shared" si="24"/>
        <v>第1第1火曜日</v>
      </c>
      <c r="P302" s="12" t="str">
        <f t="shared" si="25"/>
        <v>第2第2火曜日</v>
      </c>
      <c r="Q302" s="12" t="str">
        <f t="shared" si="26"/>
        <v>第3第3火曜日</v>
      </c>
      <c r="R302" s="12" t="str">
        <f t="shared" si="27"/>
        <v>第1第1金曜日</v>
      </c>
      <c r="S302" s="12" t="str">
        <f t="shared" si="28"/>
        <v>第2第2金曜日</v>
      </c>
      <c r="T302" s="12" t="str">
        <f t="shared" si="29"/>
        <v>第3第3金曜日</v>
      </c>
    </row>
    <row r="303" spans="2:20">
      <c r="B303" s="13" t="s">
        <v>309</v>
      </c>
      <c r="C303" s="14" t="s">
        <v>396</v>
      </c>
      <c r="D303" s="14" t="s">
        <v>379</v>
      </c>
      <c r="E303" s="14" t="s">
        <v>394</v>
      </c>
      <c r="F303" s="14" t="s">
        <v>380</v>
      </c>
      <c r="G303" s="14" t="s">
        <v>383</v>
      </c>
      <c r="H303" s="14" t="s">
        <v>395</v>
      </c>
      <c r="I303" s="100"/>
      <c r="J303" s="14" t="s">
        <v>391</v>
      </c>
      <c r="K303" s="14" t="s">
        <v>386</v>
      </c>
      <c r="L303" s="12" t="s">
        <v>387</v>
      </c>
      <c r="M303" s="12" t="s">
        <v>390</v>
      </c>
      <c r="O303" s="12" t="str">
        <f t="shared" si="24"/>
        <v>第1第1火曜日</v>
      </c>
      <c r="P303" s="12" t="str">
        <f t="shared" si="25"/>
        <v>第2第2火曜日</v>
      </c>
      <c r="Q303" s="12" t="str">
        <f t="shared" si="26"/>
        <v>第3第3火曜日</v>
      </c>
      <c r="R303" s="12" t="str">
        <f t="shared" si="27"/>
        <v>第1第1金曜日</v>
      </c>
      <c r="S303" s="12" t="str">
        <f t="shared" si="28"/>
        <v>第2第2金曜日</v>
      </c>
      <c r="T303" s="12" t="str">
        <f t="shared" si="29"/>
        <v>第3第3金曜日</v>
      </c>
    </row>
    <row r="304" spans="2:20">
      <c r="B304" s="13" t="s">
        <v>310</v>
      </c>
      <c r="C304" s="14" t="s">
        <v>396</v>
      </c>
      <c r="D304" s="14" t="s">
        <v>379</v>
      </c>
      <c r="E304" s="14" t="s">
        <v>394</v>
      </c>
      <c r="F304" s="14" t="s">
        <v>380</v>
      </c>
      <c r="G304" s="14" t="s">
        <v>383</v>
      </c>
      <c r="H304" s="14" t="s">
        <v>395</v>
      </c>
      <c r="I304" s="100"/>
      <c r="J304" s="14" t="s">
        <v>391</v>
      </c>
      <c r="K304" s="14" t="s">
        <v>386</v>
      </c>
      <c r="L304" s="12" t="s">
        <v>387</v>
      </c>
      <c r="M304" s="12" t="s">
        <v>390</v>
      </c>
      <c r="O304" s="12" t="str">
        <f t="shared" si="24"/>
        <v>第1第1火曜日</v>
      </c>
      <c r="P304" s="12" t="str">
        <f t="shared" si="25"/>
        <v>第2第2火曜日</v>
      </c>
      <c r="Q304" s="12" t="str">
        <f t="shared" si="26"/>
        <v>第3第3火曜日</v>
      </c>
      <c r="R304" s="12" t="str">
        <f t="shared" si="27"/>
        <v>第1第1金曜日</v>
      </c>
      <c r="S304" s="12" t="str">
        <f t="shared" si="28"/>
        <v>第2第2金曜日</v>
      </c>
      <c r="T304" s="12" t="str">
        <f t="shared" si="29"/>
        <v>第3第3金曜日</v>
      </c>
    </row>
    <row r="305" spans="2:20">
      <c r="B305" s="13" t="s">
        <v>311</v>
      </c>
      <c r="C305" s="14" t="s">
        <v>396</v>
      </c>
      <c r="D305" s="14" t="s">
        <v>379</v>
      </c>
      <c r="E305" s="14" t="s">
        <v>394</v>
      </c>
      <c r="F305" s="14" t="s">
        <v>380</v>
      </c>
      <c r="G305" s="14" t="s">
        <v>383</v>
      </c>
      <c r="H305" s="14" t="s">
        <v>395</v>
      </c>
      <c r="I305" s="100"/>
      <c r="J305" s="14" t="s">
        <v>391</v>
      </c>
      <c r="K305" s="14" t="s">
        <v>386</v>
      </c>
      <c r="L305" s="12" t="s">
        <v>387</v>
      </c>
      <c r="M305" s="12" t="s">
        <v>390</v>
      </c>
      <c r="O305" s="12" t="str">
        <f t="shared" si="24"/>
        <v>第1第1火曜日</v>
      </c>
      <c r="P305" s="12" t="str">
        <f t="shared" si="25"/>
        <v>第2第2火曜日</v>
      </c>
      <c r="Q305" s="12" t="str">
        <f t="shared" si="26"/>
        <v>第3第3火曜日</v>
      </c>
      <c r="R305" s="12" t="str">
        <f t="shared" si="27"/>
        <v>第1第1金曜日</v>
      </c>
      <c r="S305" s="12" t="str">
        <f t="shared" si="28"/>
        <v>第2第2金曜日</v>
      </c>
      <c r="T305" s="12" t="str">
        <f t="shared" si="29"/>
        <v>第3第3金曜日</v>
      </c>
    </row>
    <row r="306" spans="2:20">
      <c r="B306" s="13" t="s">
        <v>312</v>
      </c>
      <c r="C306" s="14" t="s">
        <v>396</v>
      </c>
      <c r="D306" s="14" t="s">
        <v>379</v>
      </c>
      <c r="E306" s="14" t="s">
        <v>394</v>
      </c>
      <c r="F306" s="14" t="s">
        <v>380</v>
      </c>
      <c r="G306" s="14" t="s">
        <v>383</v>
      </c>
      <c r="H306" s="14" t="s">
        <v>395</v>
      </c>
      <c r="I306" s="100"/>
      <c r="J306" s="14" t="s">
        <v>391</v>
      </c>
      <c r="K306" s="14" t="s">
        <v>386</v>
      </c>
      <c r="L306" s="12" t="s">
        <v>387</v>
      </c>
      <c r="M306" s="12" t="s">
        <v>390</v>
      </c>
      <c r="O306" s="12" t="str">
        <f t="shared" si="24"/>
        <v>第1第1火曜日</v>
      </c>
      <c r="P306" s="12" t="str">
        <f t="shared" si="25"/>
        <v>第2第2火曜日</v>
      </c>
      <c r="Q306" s="12" t="str">
        <f t="shared" si="26"/>
        <v>第3第3火曜日</v>
      </c>
      <c r="R306" s="12" t="str">
        <f t="shared" si="27"/>
        <v>第1第1金曜日</v>
      </c>
      <c r="S306" s="12" t="str">
        <f t="shared" si="28"/>
        <v>第2第2金曜日</v>
      </c>
      <c r="T306" s="12" t="str">
        <f t="shared" si="29"/>
        <v>第3第3金曜日</v>
      </c>
    </row>
    <row r="307" spans="2:20">
      <c r="B307" s="13" t="s">
        <v>313</v>
      </c>
      <c r="C307" s="14" t="s">
        <v>388</v>
      </c>
      <c r="D307" s="14" t="s">
        <v>397</v>
      </c>
      <c r="E307" s="14" t="s">
        <v>391</v>
      </c>
      <c r="F307" s="14" t="s">
        <v>389</v>
      </c>
      <c r="G307" s="14" t="s">
        <v>387</v>
      </c>
      <c r="H307" s="14" t="s">
        <v>392</v>
      </c>
      <c r="I307" s="100"/>
      <c r="J307" s="14" t="s">
        <v>393</v>
      </c>
      <c r="K307" s="14" t="s">
        <v>394</v>
      </c>
      <c r="L307" s="12" t="s">
        <v>380</v>
      </c>
      <c r="M307" s="12" t="s">
        <v>395</v>
      </c>
      <c r="O307" s="12" t="str">
        <f t="shared" si="24"/>
        <v>第1第1月曜日</v>
      </c>
      <c r="P307" s="12" t="str">
        <f t="shared" si="25"/>
        <v>第2第2月曜日</v>
      </c>
      <c r="Q307" s="12" t="str">
        <f t="shared" si="26"/>
        <v>第3第3月曜日</v>
      </c>
      <c r="R307" s="12" t="str">
        <f t="shared" si="27"/>
        <v>第1第1木曜日</v>
      </c>
      <c r="S307" s="12" t="str">
        <f t="shared" si="28"/>
        <v>第2第2木曜日</v>
      </c>
      <c r="T307" s="12" t="str">
        <f t="shared" si="29"/>
        <v>第3第3木曜日</v>
      </c>
    </row>
    <row r="308" spans="2:20">
      <c r="B308" s="13" t="s">
        <v>314</v>
      </c>
      <c r="C308" s="14" t="s">
        <v>388</v>
      </c>
      <c r="D308" s="14" t="s">
        <v>397</v>
      </c>
      <c r="E308" s="14" t="s">
        <v>391</v>
      </c>
      <c r="F308" s="14" t="s">
        <v>389</v>
      </c>
      <c r="G308" s="14" t="s">
        <v>387</v>
      </c>
      <c r="H308" s="14" t="s">
        <v>392</v>
      </c>
      <c r="I308" s="100"/>
      <c r="J308" s="14" t="s">
        <v>393</v>
      </c>
      <c r="K308" s="14" t="s">
        <v>394</v>
      </c>
      <c r="L308" s="12" t="s">
        <v>380</v>
      </c>
      <c r="M308" s="12" t="s">
        <v>395</v>
      </c>
      <c r="O308" s="12" t="str">
        <f t="shared" si="24"/>
        <v>第1第1月曜日</v>
      </c>
      <c r="P308" s="12" t="str">
        <f t="shared" si="25"/>
        <v>第2第2月曜日</v>
      </c>
      <c r="Q308" s="12" t="str">
        <f t="shared" si="26"/>
        <v>第3第3月曜日</v>
      </c>
      <c r="R308" s="12" t="str">
        <f t="shared" si="27"/>
        <v>第1第1木曜日</v>
      </c>
      <c r="S308" s="12" t="str">
        <f t="shared" si="28"/>
        <v>第2第2木曜日</v>
      </c>
      <c r="T308" s="12" t="str">
        <f t="shared" si="29"/>
        <v>第3第3木曜日</v>
      </c>
    </row>
    <row r="309" spans="2:20">
      <c r="B309" s="13" t="s">
        <v>315</v>
      </c>
      <c r="C309" s="14" t="s">
        <v>388</v>
      </c>
      <c r="D309" s="14" t="s">
        <v>397</v>
      </c>
      <c r="E309" s="14" t="s">
        <v>391</v>
      </c>
      <c r="F309" s="14" t="s">
        <v>389</v>
      </c>
      <c r="G309" s="14" t="s">
        <v>387</v>
      </c>
      <c r="H309" s="14" t="s">
        <v>392</v>
      </c>
      <c r="I309" s="100"/>
      <c r="J309" s="14" t="s">
        <v>393</v>
      </c>
      <c r="K309" s="14" t="s">
        <v>394</v>
      </c>
      <c r="L309" s="12" t="s">
        <v>380</v>
      </c>
      <c r="M309" s="12" t="s">
        <v>395</v>
      </c>
      <c r="O309" s="12" t="str">
        <f t="shared" si="24"/>
        <v>第1第1月曜日</v>
      </c>
      <c r="P309" s="12" t="str">
        <f t="shared" si="25"/>
        <v>第2第2月曜日</v>
      </c>
      <c r="Q309" s="12" t="str">
        <f t="shared" si="26"/>
        <v>第3第3月曜日</v>
      </c>
      <c r="R309" s="12" t="str">
        <f t="shared" si="27"/>
        <v>第1第1木曜日</v>
      </c>
      <c r="S309" s="12" t="str">
        <f t="shared" si="28"/>
        <v>第2第2木曜日</v>
      </c>
      <c r="T309" s="12" t="str">
        <f t="shared" si="29"/>
        <v>第3第3木曜日</v>
      </c>
    </row>
    <row r="310" spans="2:20">
      <c r="B310" s="13" t="s">
        <v>316</v>
      </c>
      <c r="C310" s="14" t="s">
        <v>388</v>
      </c>
      <c r="D310" s="14" t="s">
        <v>397</v>
      </c>
      <c r="E310" s="14" t="s">
        <v>391</v>
      </c>
      <c r="F310" s="14" t="s">
        <v>389</v>
      </c>
      <c r="G310" s="14" t="s">
        <v>387</v>
      </c>
      <c r="H310" s="14" t="s">
        <v>392</v>
      </c>
      <c r="I310" s="100"/>
      <c r="J310" s="14" t="s">
        <v>396</v>
      </c>
      <c r="K310" s="14" t="s">
        <v>393</v>
      </c>
      <c r="L310" s="12" t="s">
        <v>379</v>
      </c>
      <c r="M310" s="12" t="s">
        <v>384</v>
      </c>
      <c r="O310" s="12" t="str">
        <f t="shared" si="24"/>
        <v>第1第1月曜日</v>
      </c>
      <c r="P310" s="12" t="str">
        <f t="shared" si="25"/>
        <v>第2第2月曜日</v>
      </c>
      <c r="Q310" s="12" t="str">
        <f t="shared" si="26"/>
        <v>第3第3月曜日</v>
      </c>
      <c r="R310" s="12" t="str">
        <f t="shared" si="27"/>
        <v>第1第1木曜日</v>
      </c>
      <c r="S310" s="12" t="str">
        <f t="shared" si="28"/>
        <v>第2第2木曜日</v>
      </c>
      <c r="T310" s="12" t="str">
        <f t="shared" si="29"/>
        <v>第3第3木曜日</v>
      </c>
    </row>
    <row r="311" spans="2:20">
      <c r="B311" s="13" t="s">
        <v>317</v>
      </c>
      <c r="C311" s="14" t="s">
        <v>396</v>
      </c>
      <c r="D311" s="14" t="s">
        <v>379</v>
      </c>
      <c r="E311" s="14" t="s">
        <v>394</v>
      </c>
      <c r="F311" s="14" t="s">
        <v>380</v>
      </c>
      <c r="G311" s="14" t="s">
        <v>383</v>
      </c>
      <c r="H311" s="14" t="s">
        <v>395</v>
      </c>
      <c r="I311" s="100"/>
      <c r="J311" s="14" t="s">
        <v>387</v>
      </c>
      <c r="K311" s="14" t="s">
        <v>386</v>
      </c>
      <c r="L311" s="12" t="s">
        <v>397</v>
      </c>
      <c r="M311" s="12" t="s">
        <v>398</v>
      </c>
      <c r="O311" s="12" t="str">
        <f t="shared" si="24"/>
        <v>第1第1火曜日</v>
      </c>
      <c r="P311" s="12" t="str">
        <f t="shared" si="25"/>
        <v>第2第2火曜日</v>
      </c>
      <c r="Q311" s="12" t="str">
        <f t="shared" si="26"/>
        <v>第3第3火曜日</v>
      </c>
      <c r="R311" s="12" t="str">
        <f t="shared" si="27"/>
        <v>第1第1金曜日</v>
      </c>
      <c r="S311" s="12" t="str">
        <f t="shared" si="28"/>
        <v>第2第2金曜日</v>
      </c>
      <c r="T311" s="12" t="str">
        <f t="shared" si="29"/>
        <v>第3第3金曜日</v>
      </c>
    </row>
    <row r="312" spans="2:20">
      <c r="B312" s="13" t="s">
        <v>318</v>
      </c>
      <c r="C312" s="14" t="s">
        <v>396</v>
      </c>
      <c r="D312" s="14" t="s">
        <v>379</v>
      </c>
      <c r="E312" s="14" t="s">
        <v>394</v>
      </c>
      <c r="F312" s="14" t="s">
        <v>380</v>
      </c>
      <c r="G312" s="14" t="s">
        <v>383</v>
      </c>
      <c r="H312" s="14" t="s">
        <v>395</v>
      </c>
      <c r="I312" s="100"/>
      <c r="J312" s="14" t="s">
        <v>387</v>
      </c>
      <c r="K312" s="14" t="s">
        <v>386</v>
      </c>
      <c r="L312" s="12" t="s">
        <v>397</v>
      </c>
      <c r="M312" s="12" t="s">
        <v>398</v>
      </c>
      <c r="O312" s="12" t="str">
        <f t="shared" si="24"/>
        <v>第1第1火曜日</v>
      </c>
      <c r="P312" s="12" t="str">
        <f t="shared" si="25"/>
        <v>第2第2火曜日</v>
      </c>
      <c r="Q312" s="12" t="str">
        <f t="shared" si="26"/>
        <v>第3第3火曜日</v>
      </c>
      <c r="R312" s="12" t="str">
        <f t="shared" si="27"/>
        <v>第1第1金曜日</v>
      </c>
      <c r="S312" s="12" t="str">
        <f t="shared" si="28"/>
        <v>第2第2金曜日</v>
      </c>
      <c r="T312" s="12" t="str">
        <f t="shared" si="29"/>
        <v>第3第3金曜日</v>
      </c>
    </row>
    <row r="313" spans="2:20">
      <c r="B313" s="13" t="s">
        <v>319</v>
      </c>
      <c r="C313" s="14" t="s">
        <v>396</v>
      </c>
      <c r="D313" s="14" t="s">
        <v>379</v>
      </c>
      <c r="E313" s="14" t="s">
        <v>394</v>
      </c>
      <c r="F313" s="14" t="s">
        <v>380</v>
      </c>
      <c r="G313" s="14" t="s">
        <v>383</v>
      </c>
      <c r="H313" s="14" t="s">
        <v>395</v>
      </c>
      <c r="I313" s="100"/>
      <c r="J313" s="14" t="s">
        <v>387</v>
      </c>
      <c r="K313" s="14" t="s">
        <v>386</v>
      </c>
      <c r="L313" s="12" t="s">
        <v>397</v>
      </c>
      <c r="M313" s="12" t="s">
        <v>398</v>
      </c>
      <c r="O313" s="12" t="str">
        <f t="shared" si="24"/>
        <v>第1第1火曜日</v>
      </c>
      <c r="P313" s="12" t="str">
        <f t="shared" si="25"/>
        <v>第2第2火曜日</v>
      </c>
      <c r="Q313" s="12" t="str">
        <f t="shared" si="26"/>
        <v>第3第3火曜日</v>
      </c>
      <c r="R313" s="12" t="str">
        <f t="shared" si="27"/>
        <v>第1第1金曜日</v>
      </c>
      <c r="S313" s="12" t="str">
        <f t="shared" si="28"/>
        <v>第2第2金曜日</v>
      </c>
      <c r="T313" s="12" t="str">
        <f t="shared" si="29"/>
        <v>第3第3金曜日</v>
      </c>
    </row>
    <row r="314" spans="2:20">
      <c r="B314" s="13" t="s">
        <v>320</v>
      </c>
      <c r="C314" s="14" t="s">
        <v>396</v>
      </c>
      <c r="D314" s="14" t="s">
        <v>379</v>
      </c>
      <c r="E314" s="14" t="s">
        <v>394</v>
      </c>
      <c r="F314" s="14" t="s">
        <v>380</v>
      </c>
      <c r="G314" s="14" t="s">
        <v>383</v>
      </c>
      <c r="H314" s="14" t="s">
        <v>395</v>
      </c>
      <c r="I314" s="100"/>
      <c r="J314" s="14" t="s">
        <v>387</v>
      </c>
      <c r="K314" s="14" t="s">
        <v>391</v>
      </c>
      <c r="L314" s="12" t="s">
        <v>397</v>
      </c>
      <c r="M314" s="12" t="s">
        <v>398</v>
      </c>
      <c r="O314" s="12" t="str">
        <f t="shared" si="24"/>
        <v>第1第1火曜日</v>
      </c>
      <c r="P314" s="12" t="str">
        <f t="shared" si="25"/>
        <v>第2第2火曜日</v>
      </c>
      <c r="Q314" s="12" t="str">
        <f t="shared" si="26"/>
        <v>第3第3火曜日</v>
      </c>
      <c r="R314" s="12" t="str">
        <f t="shared" si="27"/>
        <v>第1第1金曜日</v>
      </c>
      <c r="S314" s="12" t="str">
        <f t="shared" si="28"/>
        <v>第2第2金曜日</v>
      </c>
      <c r="T314" s="12" t="str">
        <f t="shared" si="29"/>
        <v>第3第3金曜日</v>
      </c>
    </row>
    <row r="315" spans="2:20">
      <c r="B315" s="13" t="s">
        <v>321</v>
      </c>
      <c r="C315" s="14" t="s">
        <v>388</v>
      </c>
      <c r="D315" s="14" t="s">
        <v>397</v>
      </c>
      <c r="E315" s="14" t="s">
        <v>391</v>
      </c>
      <c r="F315" s="14" t="s">
        <v>389</v>
      </c>
      <c r="G315" s="14" t="s">
        <v>387</v>
      </c>
      <c r="H315" s="14" t="s">
        <v>392</v>
      </c>
      <c r="I315" s="100"/>
      <c r="J315" s="14" t="s">
        <v>384</v>
      </c>
      <c r="K315" s="14" t="s">
        <v>379</v>
      </c>
      <c r="L315" s="12" t="s">
        <v>396</v>
      </c>
      <c r="M315" s="12" t="s">
        <v>394</v>
      </c>
      <c r="O315" s="12" t="str">
        <f t="shared" si="24"/>
        <v>第1第1月曜日</v>
      </c>
      <c r="P315" s="12" t="str">
        <f t="shared" si="25"/>
        <v>第2第2月曜日</v>
      </c>
      <c r="Q315" s="12" t="str">
        <f t="shared" si="26"/>
        <v>第3第3月曜日</v>
      </c>
      <c r="R315" s="12" t="str">
        <f t="shared" si="27"/>
        <v>第1第1木曜日</v>
      </c>
      <c r="S315" s="12" t="str">
        <f t="shared" si="28"/>
        <v>第2第2木曜日</v>
      </c>
      <c r="T315" s="12" t="str">
        <f t="shared" si="29"/>
        <v>第3第3木曜日</v>
      </c>
    </row>
    <row r="316" spans="2:20">
      <c r="B316" s="13" t="s">
        <v>322</v>
      </c>
      <c r="C316" s="14" t="s">
        <v>396</v>
      </c>
      <c r="D316" s="14" t="s">
        <v>379</v>
      </c>
      <c r="E316" s="14" t="s">
        <v>394</v>
      </c>
      <c r="F316" s="14" t="s">
        <v>380</v>
      </c>
      <c r="G316" s="14" t="s">
        <v>383</v>
      </c>
      <c r="H316" s="14" t="s">
        <v>395</v>
      </c>
      <c r="I316" s="100"/>
      <c r="J316" s="14" t="s">
        <v>390</v>
      </c>
      <c r="K316" s="14" t="s">
        <v>387</v>
      </c>
      <c r="L316" s="12" t="s">
        <v>397</v>
      </c>
      <c r="M316" s="12" t="s">
        <v>398</v>
      </c>
      <c r="O316" s="12" t="str">
        <f t="shared" si="24"/>
        <v>第1第1火曜日</v>
      </c>
      <c r="P316" s="12" t="str">
        <f t="shared" si="25"/>
        <v>第2第2火曜日</v>
      </c>
      <c r="Q316" s="12" t="str">
        <f t="shared" si="26"/>
        <v>第3第3火曜日</v>
      </c>
      <c r="R316" s="12" t="str">
        <f t="shared" si="27"/>
        <v>第1第1金曜日</v>
      </c>
      <c r="S316" s="12" t="str">
        <f t="shared" si="28"/>
        <v>第2第2金曜日</v>
      </c>
      <c r="T316" s="12" t="str">
        <f t="shared" si="29"/>
        <v>第3第3金曜日</v>
      </c>
    </row>
    <row r="317" spans="2:20">
      <c r="B317" s="13" t="s">
        <v>323</v>
      </c>
      <c r="C317" s="14" t="s">
        <v>396</v>
      </c>
      <c r="D317" s="14" t="s">
        <v>379</v>
      </c>
      <c r="E317" s="14" t="s">
        <v>394</v>
      </c>
      <c r="F317" s="14" t="s">
        <v>380</v>
      </c>
      <c r="G317" s="14" t="s">
        <v>383</v>
      </c>
      <c r="H317" s="14" t="s">
        <v>395</v>
      </c>
      <c r="I317" s="100"/>
      <c r="J317" s="14" t="s">
        <v>390</v>
      </c>
      <c r="K317" s="14" t="s">
        <v>387</v>
      </c>
      <c r="L317" s="12" t="s">
        <v>397</v>
      </c>
      <c r="M317" s="12" t="s">
        <v>398</v>
      </c>
      <c r="O317" s="12" t="str">
        <f t="shared" si="24"/>
        <v>第1第1火曜日</v>
      </c>
      <c r="P317" s="12" t="str">
        <f t="shared" si="25"/>
        <v>第2第2火曜日</v>
      </c>
      <c r="Q317" s="12" t="str">
        <f t="shared" si="26"/>
        <v>第3第3火曜日</v>
      </c>
      <c r="R317" s="12" t="str">
        <f t="shared" si="27"/>
        <v>第1第1金曜日</v>
      </c>
      <c r="S317" s="12" t="str">
        <f t="shared" si="28"/>
        <v>第2第2金曜日</v>
      </c>
      <c r="T317" s="12" t="str">
        <f t="shared" si="29"/>
        <v>第3第3金曜日</v>
      </c>
    </row>
    <row r="318" spans="2:20">
      <c r="B318" s="13" t="s">
        <v>324</v>
      </c>
      <c r="C318" s="14" t="s">
        <v>396</v>
      </c>
      <c r="D318" s="14" t="s">
        <v>379</v>
      </c>
      <c r="E318" s="14" t="s">
        <v>394</v>
      </c>
      <c r="F318" s="14" t="s">
        <v>380</v>
      </c>
      <c r="G318" s="14" t="s">
        <v>383</v>
      </c>
      <c r="H318" s="14" t="s">
        <v>395</v>
      </c>
      <c r="I318" s="100"/>
      <c r="J318" s="14" t="s">
        <v>390</v>
      </c>
      <c r="K318" s="14" t="s">
        <v>387</v>
      </c>
      <c r="L318" s="12" t="s">
        <v>397</v>
      </c>
      <c r="M318" s="12" t="s">
        <v>398</v>
      </c>
      <c r="O318" s="12" t="str">
        <f t="shared" si="24"/>
        <v>第1第1火曜日</v>
      </c>
      <c r="P318" s="12" t="str">
        <f t="shared" si="25"/>
        <v>第2第2火曜日</v>
      </c>
      <c r="Q318" s="12" t="str">
        <f t="shared" si="26"/>
        <v>第3第3火曜日</v>
      </c>
      <c r="R318" s="12" t="str">
        <f t="shared" si="27"/>
        <v>第1第1金曜日</v>
      </c>
      <c r="S318" s="12" t="str">
        <f t="shared" si="28"/>
        <v>第2第2金曜日</v>
      </c>
      <c r="T318" s="12" t="str">
        <f t="shared" si="29"/>
        <v>第3第3金曜日</v>
      </c>
    </row>
    <row r="319" spans="2:20">
      <c r="B319" s="13" t="s">
        <v>325</v>
      </c>
      <c r="C319" s="14" t="s">
        <v>396</v>
      </c>
      <c r="D319" s="14" t="s">
        <v>379</v>
      </c>
      <c r="E319" s="14" t="s">
        <v>394</v>
      </c>
      <c r="F319" s="14" t="s">
        <v>380</v>
      </c>
      <c r="G319" s="14" t="s">
        <v>383</v>
      </c>
      <c r="H319" s="14" t="s">
        <v>395</v>
      </c>
      <c r="I319" s="100"/>
      <c r="J319" s="14" t="s">
        <v>390</v>
      </c>
      <c r="K319" s="14" t="s">
        <v>387</v>
      </c>
      <c r="L319" s="12" t="s">
        <v>397</v>
      </c>
      <c r="M319" s="12" t="s">
        <v>398</v>
      </c>
      <c r="O319" s="12" t="str">
        <f t="shared" si="24"/>
        <v>第1第1火曜日</v>
      </c>
      <c r="P319" s="12" t="str">
        <f t="shared" si="25"/>
        <v>第2第2火曜日</v>
      </c>
      <c r="Q319" s="12" t="str">
        <f t="shared" si="26"/>
        <v>第3第3火曜日</v>
      </c>
      <c r="R319" s="12" t="str">
        <f t="shared" si="27"/>
        <v>第1第1金曜日</v>
      </c>
      <c r="S319" s="12" t="str">
        <f t="shared" si="28"/>
        <v>第2第2金曜日</v>
      </c>
      <c r="T319" s="12" t="str">
        <f t="shared" si="29"/>
        <v>第3第3金曜日</v>
      </c>
    </row>
    <row r="320" spans="2:20">
      <c r="B320" s="13" t="s">
        <v>326</v>
      </c>
      <c r="C320" s="14" t="s">
        <v>396</v>
      </c>
      <c r="D320" s="14" t="s">
        <v>379</v>
      </c>
      <c r="E320" s="14" t="s">
        <v>394</v>
      </c>
      <c r="F320" s="14" t="s">
        <v>380</v>
      </c>
      <c r="G320" s="14" t="s">
        <v>383</v>
      </c>
      <c r="H320" s="14" t="s">
        <v>395</v>
      </c>
      <c r="I320" s="100"/>
      <c r="J320" s="14" t="s">
        <v>390</v>
      </c>
      <c r="K320" s="14" t="s">
        <v>387</v>
      </c>
      <c r="L320" s="12" t="s">
        <v>397</v>
      </c>
      <c r="M320" s="12" t="s">
        <v>398</v>
      </c>
      <c r="O320" s="12" t="str">
        <f t="shared" si="24"/>
        <v>第1第1火曜日</v>
      </c>
      <c r="P320" s="12" t="str">
        <f t="shared" si="25"/>
        <v>第2第2火曜日</v>
      </c>
      <c r="Q320" s="12" t="str">
        <f t="shared" si="26"/>
        <v>第3第3火曜日</v>
      </c>
      <c r="R320" s="12" t="str">
        <f t="shared" si="27"/>
        <v>第1第1金曜日</v>
      </c>
      <c r="S320" s="12" t="str">
        <f t="shared" si="28"/>
        <v>第2第2金曜日</v>
      </c>
      <c r="T320" s="12" t="str">
        <f t="shared" si="29"/>
        <v>第3第3金曜日</v>
      </c>
    </row>
    <row r="321" spans="2:20">
      <c r="B321" s="13" t="s">
        <v>327</v>
      </c>
      <c r="C321" s="14" t="s">
        <v>396</v>
      </c>
      <c r="D321" s="14" t="s">
        <v>379</v>
      </c>
      <c r="E321" s="14" t="s">
        <v>394</v>
      </c>
      <c r="F321" s="14" t="s">
        <v>380</v>
      </c>
      <c r="G321" s="14" t="s">
        <v>383</v>
      </c>
      <c r="H321" s="14" t="s">
        <v>395</v>
      </c>
      <c r="I321" s="100"/>
      <c r="J321" s="14" t="s">
        <v>388</v>
      </c>
      <c r="K321" s="14" t="s">
        <v>385</v>
      </c>
      <c r="L321" s="12" t="s">
        <v>387</v>
      </c>
      <c r="M321" s="12" t="s">
        <v>390</v>
      </c>
      <c r="O321" s="12" t="str">
        <f t="shared" si="24"/>
        <v>第1第1火曜日</v>
      </c>
      <c r="P321" s="12" t="str">
        <f t="shared" si="25"/>
        <v>第2第2火曜日</v>
      </c>
      <c r="Q321" s="12" t="str">
        <f t="shared" si="26"/>
        <v>第3第3火曜日</v>
      </c>
      <c r="R321" s="12" t="str">
        <f t="shared" si="27"/>
        <v>第1第1金曜日</v>
      </c>
      <c r="S321" s="12" t="str">
        <f t="shared" si="28"/>
        <v>第2第2金曜日</v>
      </c>
      <c r="T321" s="12" t="str">
        <f t="shared" si="29"/>
        <v>第3第3金曜日</v>
      </c>
    </row>
    <row r="322" spans="2:20">
      <c r="B322" s="13" t="s">
        <v>328</v>
      </c>
      <c r="C322" s="14" t="s">
        <v>396</v>
      </c>
      <c r="D322" s="14" t="s">
        <v>379</v>
      </c>
      <c r="E322" s="14" t="s">
        <v>394</v>
      </c>
      <c r="F322" s="14" t="s">
        <v>380</v>
      </c>
      <c r="G322" s="14" t="s">
        <v>383</v>
      </c>
      <c r="H322" s="14" t="s">
        <v>395</v>
      </c>
      <c r="I322" s="100"/>
      <c r="J322" s="14" t="s">
        <v>388</v>
      </c>
      <c r="K322" s="14" t="s">
        <v>385</v>
      </c>
      <c r="L322" s="12" t="s">
        <v>387</v>
      </c>
      <c r="M322" s="12" t="s">
        <v>390</v>
      </c>
      <c r="O322" s="12" t="str">
        <f t="shared" si="24"/>
        <v>第1第1火曜日</v>
      </c>
      <c r="P322" s="12" t="str">
        <f t="shared" si="25"/>
        <v>第2第2火曜日</v>
      </c>
      <c r="Q322" s="12" t="str">
        <f t="shared" si="26"/>
        <v>第3第3火曜日</v>
      </c>
      <c r="R322" s="12" t="str">
        <f t="shared" si="27"/>
        <v>第1第1金曜日</v>
      </c>
      <c r="S322" s="12" t="str">
        <f t="shared" si="28"/>
        <v>第2第2金曜日</v>
      </c>
      <c r="T322" s="12" t="str">
        <f t="shared" si="29"/>
        <v>第3第3金曜日</v>
      </c>
    </row>
    <row r="323" spans="2:20">
      <c r="B323" s="13" t="s">
        <v>329</v>
      </c>
      <c r="C323" s="14" t="s">
        <v>396</v>
      </c>
      <c r="D323" s="14" t="s">
        <v>379</v>
      </c>
      <c r="E323" s="14" t="s">
        <v>394</v>
      </c>
      <c r="F323" s="14" t="s">
        <v>380</v>
      </c>
      <c r="G323" s="14" t="s">
        <v>383</v>
      </c>
      <c r="H323" s="14" t="s">
        <v>395</v>
      </c>
      <c r="I323" s="100"/>
      <c r="J323" s="14" t="s">
        <v>388</v>
      </c>
      <c r="K323" s="14" t="s">
        <v>385</v>
      </c>
      <c r="L323" s="12" t="s">
        <v>387</v>
      </c>
      <c r="M323" s="12" t="s">
        <v>390</v>
      </c>
      <c r="O323" s="12" t="str">
        <f t="shared" ref="O323:O370" si="30">"第1"&amp;C323</f>
        <v>第1第1火曜日</v>
      </c>
      <c r="P323" s="12" t="str">
        <f t="shared" ref="P323:P370" si="31">"第2"&amp;D323</f>
        <v>第2第2火曜日</v>
      </c>
      <c r="Q323" s="12" t="str">
        <f t="shared" ref="Q323:Q370" si="32">"第3"&amp;E323</f>
        <v>第3第3火曜日</v>
      </c>
      <c r="R323" s="12" t="str">
        <f t="shared" ref="R323:R370" si="33">"第1"&amp;F323</f>
        <v>第1第1金曜日</v>
      </c>
      <c r="S323" s="12" t="str">
        <f t="shared" ref="S323:S370" si="34">"第2"&amp;G323</f>
        <v>第2第2金曜日</v>
      </c>
      <c r="T323" s="12" t="str">
        <f t="shared" ref="T323:T370" si="35">"第3"&amp;H323</f>
        <v>第3第3金曜日</v>
      </c>
    </row>
    <row r="324" spans="2:20">
      <c r="B324" s="13" t="s">
        <v>330</v>
      </c>
      <c r="C324" s="14" t="s">
        <v>396</v>
      </c>
      <c r="D324" s="14" t="s">
        <v>379</v>
      </c>
      <c r="E324" s="14" t="s">
        <v>394</v>
      </c>
      <c r="F324" s="14" t="s">
        <v>380</v>
      </c>
      <c r="G324" s="14" t="s">
        <v>383</v>
      </c>
      <c r="H324" s="14" t="s">
        <v>395</v>
      </c>
      <c r="I324" s="100"/>
      <c r="J324" s="14" t="s">
        <v>388</v>
      </c>
      <c r="K324" s="14" t="s">
        <v>385</v>
      </c>
      <c r="L324" s="12" t="s">
        <v>387</v>
      </c>
      <c r="M324" s="12" t="s">
        <v>390</v>
      </c>
      <c r="O324" s="12" t="str">
        <f t="shared" si="30"/>
        <v>第1第1火曜日</v>
      </c>
      <c r="P324" s="12" t="str">
        <f t="shared" si="31"/>
        <v>第2第2火曜日</v>
      </c>
      <c r="Q324" s="12" t="str">
        <f t="shared" si="32"/>
        <v>第3第3火曜日</v>
      </c>
      <c r="R324" s="12" t="str">
        <f t="shared" si="33"/>
        <v>第1第1金曜日</v>
      </c>
      <c r="S324" s="12" t="str">
        <f t="shared" si="34"/>
        <v>第2第2金曜日</v>
      </c>
      <c r="T324" s="12" t="str">
        <f t="shared" si="35"/>
        <v>第3第3金曜日</v>
      </c>
    </row>
    <row r="325" spans="2:20">
      <c r="B325" s="13" t="s">
        <v>331</v>
      </c>
      <c r="C325" s="14" t="s">
        <v>396</v>
      </c>
      <c r="D325" s="14" t="s">
        <v>379</v>
      </c>
      <c r="E325" s="14" t="s">
        <v>394</v>
      </c>
      <c r="F325" s="14" t="s">
        <v>380</v>
      </c>
      <c r="G325" s="14" t="s">
        <v>383</v>
      </c>
      <c r="H325" s="14" t="s">
        <v>395</v>
      </c>
      <c r="I325" s="100"/>
      <c r="J325" s="14" t="s">
        <v>388</v>
      </c>
      <c r="K325" s="14" t="s">
        <v>385</v>
      </c>
      <c r="L325" s="12" t="s">
        <v>387</v>
      </c>
      <c r="M325" s="12" t="s">
        <v>390</v>
      </c>
      <c r="O325" s="12" t="str">
        <f t="shared" si="30"/>
        <v>第1第1火曜日</v>
      </c>
      <c r="P325" s="12" t="str">
        <f t="shared" si="31"/>
        <v>第2第2火曜日</v>
      </c>
      <c r="Q325" s="12" t="str">
        <f t="shared" si="32"/>
        <v>第3第3火曜日</v>
      </c>
      <c r="R325" s="12" t="str">
        <f t="shared" si="33"/>
        <v>第1第1金曜日</v>
      </c>
      <c r="S325" s="12" t="str">
        <f t="shared" si="34"/>
        <v>第2第2金曜日</v>
      </c>
      <c r="T325" s="12" t="str">
        <f t="shared" si="35"/>
        <v>第3第3金曜日</v>
      </c>
    </row>
    <row r="326" spans="2:20">
      <c r="B326" s="13" t="s">
        <v>332</v>
      </c>
      <c r="C326" s="14" t="s">
        <v>388</v>
      </c>
      <c r="D326" s="14" t="s">
        <v>397</v>
      </c>
      <c r="E326" s="14" t="s">
        <v>391</v>
      </c>
      <c r="F326" s="14" t="s">
        <v>389</v>
      </c>
      <c r="G326" s="14" t="s">
        <v>387</v>
      </c>
      <c r="H326" s="14" t="s">
        <v>392</v>
      </c>
      <c r="I326" s="100"/>
      <c r="J326" s="14" t="s">
        <v>384</v>
      </c>
      <c r="K326" s="14" t="s">
        <v>382</v>
      </c>
      <c r="L326" s="12" t="s">
        <v>381</v>
      </c>
      <c r="M326" s="12" t="s">
        <v>385</v>
      </c>
      <c r="O326" s="12" t="str">
        <f t="shared" si="30"/>
        <v>第1第1月曜日</v>
      </c>
      <c r="P326" s="12" t="str">
        <f t="shared" si="31"/>
        <v>第2第2月曜日</v>
      </c>
      <c r="Q326" s="12" t="str">
        <f t="shared" si="32"/>
        <v>第3第3月曜日</v>
      </c>
      <c r="R326" s="12" t="str">
        <f t="shared" si="33"/>
        <v>第1第1木曜日</v>
      </c>
      <c r="S326" s="12" t="str">
        <f t="shared" si="34"/>
        <v>第2第2木曜日</v>
      </c>
      <c r="T326" s="12" t="str">
        <f t="shared" si="35"/>
        <v>第3第3木曜日</v>
      </c>
    </row>
    <row r="327" spans="2:20">
      <c r="B327" s="13" t="s">
        <v>333</v>
      </c>
      <c r="C327" s="14" t="s">
        <v>388</v>
      </c>
      <c r="D327" s="14" t="s">
        <v>397</v>
      </c>
      <c r="E327" s="14" t="s">
        <v>391</v>
      </c>
      <c r="F327" s="14" t="s">
        <v>389</v>
      </c>
      <c r="G327" s="14" t="s">
        <v>387</v>
      </c>
      <c r="H327" s="14" t="s">
        <v>392</v>
      </c>
      <c r="I327" s="100"/>
      <c r="J327" s="14" t="s">
        <v>394</v>
      </c>
      <c r="K327" s="14" t="s">
        <v>384</v>
      </c>
      <c r="L327" s="12" t="s">
        <v>382</v>
      </c>
      <c r="M327" s="12" t="s">
        <v>386</v>
      </c>
      <c r="O327" s="12" t="str">
        <f t="shared" si="30"/>
        <v>第1第1月曜日</v>
      </c>
      <c r="P327" s="12" t="str">
        <f t="shared" si="31"/>
        <v>第2第2月曜日</v>
      </c>
      <c r="Q327" s="12" t="str">
        <f t="shared" si="32"/>
        <v>第3第3月曜日</v>
      </c>
      <c r="R327" s="12" t="str">
        <f t="shared" si="33"/>
        <v>第1第1木曜日</v>
      </c>
      <c r="S327" s="12" t="str">
        <f t="shared" si="34"/>
        <v>第2第2木曜日</v>
      </c>
      <c r="T327" s="12" t="str">
        <f t="shared" si="35"/>
        <v>第3第3木曜日</v>
      </c>
    </row>
    <row r="328" spans="2:20">
      <c r="B328" s="13" t="s">
        <v>334</v>
      </c>
      <c r="C328" s="14" t="s">
        <v>388</v>
      </c>
      <c r="D328" s="14" t="s">
        <v>397</v>
      </c>
      <c r="E328" s="14" t="s">
        <v>391</v>
      </c>
      <c r="F328" s="14" t="s">
        <v>389</v>
      </c>
      <c r="G328" s="14" t="s">
        <v>387</v>
      </c>
      <c r="H328" s="14" t="s">
        <v>392</v>
      </c>
      <c r="I328" s="100"/>
      <c r="J328" s="14" t="s">
        <v>394</v>
      </c>
      <c r="K328" s="14" t="s">
        <v>379</v>
      </c>
      <c r="L328" s="12" t="s">
        <v>382</v>
      </c>
      <c r="M328" s="12" t="s">
        <v>386</v>
      </c>
      <c r="O328" s="12" t="str">
        <f t="shared" si="30"/>
        <v>第1第1月曜日</v>
      </c>
      <c r="P328" s="12" t="str">
        <f t="shared" si="31"/>
        <v>第2第2月曜日</v>
      </c>
      <c r="Q328" s="12" t="str">
        <f t="shared" si="32"/>
        <v>第3第3月曜日</v>
      </c>
      <c r="R328" s="12" t="str">
        <f t="shared" si="33"/>
        <v>第1第1木曜日</v>
      </c>
      <c r="S328" s="12" t="str">
        <f t="shared" si="34"/>
        <v>第2第2木曜日</v>
      </c>
      <c r="T328" s="12" t="str">
        <f t="shared" si="35"/>
        <v>第3第3木曜日</v>
      </c>
    </row>
    <row r="329" spans="2:20">
      <c r="B329" s="13" t="s">
        <v>335</v>
      </c>
      <c r="C329" s="14" t="s">
        <v>388</v>
      </c>
      <c r="D329" s="14" t="s">
        <v>397</v>
      </c>
      <c r="E329" s="14" t="s">
        <v>391</v>
      </c>
      <c r="F329" s="14" t="s">
        <v>389</v>
      </c>
      <c r="G329" s="14" t="s">
        <v>387</v>
      </c>
      <c r="H329" s="14" t="s">
        <v>392</v>
      </c>
      <c r="I329" s="100"/>
      <c r="J329" s="14" t="s">
        <v>396</v>
      </c>
      <c r="K329" s="14" t="s">
        <v>393</v>
      </c>
      <c r="L329" s="12" t="s">
        <v>379</v>
      </c>
      <c r="M329" s="12" t="s">
        <v>384</v>
      </c>
      <c r="O329" s="12" t="str">
        <f t="shared" si="30"/>
        <v>第1第1月曜日</v>
      </c>
      <c r="P329" s="12" t="str">
        <f t="shared" si="31"/>
        <v>第2第2月曜日</v>
      </c>
      <c r="Q329" s="12" t="str">
        <f t="shared" si="32"/>
        <v>第3第3月曜日</v>
      </c>
      <c r="R329" s="12" t="str">
        <f t="shared" si="33"/>
        <v>第1第1木曜日</v>
      </c>
      <c r="S329" s="12" t="str">
        <f t="shared" si="34"/>
        <v>第2第2木曜日</v>
      </c>
      <c r="T329" s="12" t="str">
        <f t="shared" si="35"/>
        <v>第3第3木曜日</v>
      </c>
    </row>
    <row r="330" spans="2:20">
      <c r="B330" s="13" t="s">
        <v>336</v>
      </c>
      <c r="C330" s="14" t="s">
        <v>396</v>
      </c>
      <c r="D330" s="14" t="s">
        <v>379</v>
      </c>
      <c r="E330" s="14" t="s">
        <v>394</v>
      </c>
      <c r="F330" s="14" t="s">
        <v>380</v>
      </c>
      <c r="G330" s="14" t="s">
        <v>383</v>
      </c>
      <c r="H330" s="14" t="s">
        <v>395</v>
      </c>
      <c r="I330" s="100"/>
      <c r="J330" s="14" t="s">
        <v>389</v>
      </c>
      <c r="K330" s="14" t="s">
        <v>382</v>
      </c>
      <c r="L330" s="12" t="s">
        <v>381</v>
      </c>
      <c r="M330" s="12" t="s">
        <v>385</v>
      </c>
      <c r="O330" s="12" t="str">
        <f t="shared" si="30"/>
        <v>第1第1火曜日</v>
      </c>
      <c r="P330" s="12" t="str">
        <f t="shared" si="31"/>
        <v>第2第2火曜日</v>
      </c>
      <c r="Q330" s="12" t="str">
        <f t="shared" si="32"/>
        <v>第3第3火曜日</v>
      </c>
      <c r="R330" s="12" t="str">
        <f t="shared" si="33"/>
        <v>第1第1金曜日</v>
      </c>
      <c r="S330" s="12" t="str">
        <f t="shared" si="34"/>
        <v>第2第2金曜日</v>
      </c>
      <c r="T330" s="12" t="str">
        <f t="shared" si="35"/>
        <v>第3第3金曜日</v>
      </c>
    </row>
    <row r="331" spans="2:20">
      <c r="B331" s="13" t="s">
        <v>337</v>
      </c>
      <c r="C331" s="14" t="s">
        <v>396</v>
      </c>
      <c r="D331" s="14" t="s">
        <v>379</v>
      </c>
      <c r="E331" s="14" t="s">
        <v>394</v>
      </c>
      <c r="F331" s="14" t="s">
        <v>380</v>
      </c>
      <c r="G331" s="14" t="s">
        <v>383</v>
      </c>
      <c r="H331" s="14" t="s">
        <v>395</v>
      </c>
      <c r="I331" s="100"/>
      <c r="J331" s="14" t="s">
        <v>389</v>
      </c>
      <c r="K331" s="14" t="s">
        <v>382</v>
      </c>
      <c r="L331" s="12" t="s">
        <v>381</v>
      </c>
      <c r="M331" s="12" t="s">
        <v>385</v>
      </c>
      <c r="O331" s="12" t="str">
        <f t="shared" si="30"/>
        <v>第1第1火曜日</v>
      </c>
      <c r="P331" s="12" t="str">
        <f t="shared" si="31"/>
        <v>第2第2火曜日</v>
      </c>
      <c r="Q331" s="12" t="str">
        <f t="shared" si="32"/>
        <v>第3第3火曜日</v>
      </c>
      <c r="R331" s="12" t="str">
        <f t="shared" si="33"/>
        <v>第1第1金曜日</v>
      </c>
      <c r="S331" s="12" t="str">
        <f t="shared" si="34"/>
        <v>第2第2金曜日</v>
      </c>
      <c r="T331" s="12" t="str">
        <f t="shared" si="35"/>
        <v>第3第3金曜日</v>
      </c>
    </row>
    <row r="332" spans="2:20">
      <c r="B332" s="13" t="s">
        <v>338</v>
      </c>
      <c r="C332" s="14" t="s">
        <v>396</v>
      </c>
      <c r="D332" s="14" t="s">
        <v>379</v>
      </c>
      <c r="E332" s="14" t="s">
        <v>394</v>
      </c>
      <c r="F332" s="14" t="s">
        <v>380</v>
      </c>
      <c r="G332" s="14" t="s">
        <v>383</v>
      </c>
      <c r="H332" s="14" t="s">
        <v>395</v>
      </c>
      <c r="I332" s="100"/>
      <c r="J332" s="14" t="s">
        <v>389</v>
      </c>
      <c r="K332" s="14" t="s">
        <v>382</v>
      </c>
      <c r="L332" s="12" t="s">
        <v>381</v>
      </c>
      <c r="M332" s="12" t="s">
        <v>385</v>
      </c>
      <c r="O332" s="12" t="str">
        <f t="shared" si="30"/>
        <v>第1第1火曜日</v>
      </c>
      <c r="P332" s="12" t="str">
        <f t="shared" si="31"/>
        <v>第2第2火曜日</v>
      </c>
      <c r="Q332" s="12" t="str">
        <f t="shared" si="32"/>
        <v>第3第3火曜日</v>
      </c>
      <c r="R332" s="12" t="str">
        <f t="shared" si="33"/>
        <v>第1第1金曜日</v>
      </c>
      <c r="S332" s="12" t="str">
        <f t="shared" si="34"/>
        <v>第2第2金曜日</v>
      </c>
      <c r="T332" s="12" t="str">
        <f t="shared" si="35"/>
        <v>第3第3金曜日</v>
      </c>
    </row>
    <row r="333" spans="2:20">
      <c r="B333" s="13" t="s">
        <v>339</v>
      </c>
      <c r="C333" s="14" t="s">
        <v>396</v>
      </c>
      <c r="D333" s="14" t="s">
        <v>379</v>
      </c>
      <c r="E333" s="14" t="s">
        <v>394</v>
      </c>
      <c r="F333" s="14" t="s">
        <v>380</v>
      </c>
      <c r="G333" s="14" t="s">
        <v>383</v>
      </c>
      <c r="H333" s="14" t="s">
        <v>395</v>
      </c>
      <c r="I333" s="100"/>
      <c r="J333" s="14" t="s">
        <v>389</v>
      </c>
      <c r="K333" s="14" t="s">
        <v>382</v>
      </c>
      <c r="L333" s="12" t="s">
        <v>381</v>
      </c>
      <c r="M333" s="12" t="s">
        <v>385</v>
      </c>
      <c r="O333" s="12" t="str">
        <f t="shared" si="30"/>
        <v>第1第1火曜日</v>
      </c>
      <c r="P333" s="12" t="str">
        <f t="shared" si="31"/>
        <v>第2第2火曜日</v>
      </c>
      <c r="Q333" s="12" t="str">
        <f t="shared" si="32"/>
        <v>第3第3火曜日</v>
      </c>
      <c r="R333" s="12" t="str">
        <f t="shared" si="33"/>
        <v>第1第1金曜日</v>
      </c>
      <c r="S333" s="12" t="str">
        <f t="shared" si="34"/>
        <v>第2第2金曜日</v>
      </c>
      <c r="T333" s="12" t="str">
        <f t="shared" si="35"/>
        <v>第3第3金曜日</v>
      </c>
    </row>
    <row r="334" spans="2:20">
      <c r="B334" s="13" t="s">
        <v>340</v>
      </c>
      <c r="C334" s="14" t="s">
        <v>388</v>
      </c>
      <c r="D334" s="14" t="s">
        <v>397</v>
      </c>
      <c r="E334" s="14" t="s">
        <v>391</v>
      </c>
      <c r="F334" s="14" t="s">
        <v>389</v>
      </c>
      <c r="G334" s="14" t="s">
        <v>387</v>
      </c>
      <c r="H334" s="14" t="s">
        <v>392</v>
      </c>
      <c r="I334" s="100"/>
      <c r="J334" s="14" t="s">
        <v>383</v>
      </c>
      <c r="K334" s="14" t="s">
        <v>381</v>
      </c>
      <c r="L334" s="12" t="s">
        <v>396</v>
      </c>
      <c r="M334" s="12" t="s">
        <v>394</v>
      </c>
      <c r="O334" s="12" t="str">
        <f t="shared" si="30"/>
        <v>第1第1月曜日</v>
      </c>
      <c r="P334" s="12" t="str">
        <f t="shared" si="31"/>
        <v>第2第2月曜日</v>
      </c>
      <c r="Q334" s="12" t="str">
        <f t="shared" si="32"/>
        <v>第3第3月曜日</v>
      </c>
      <c r="R334" s="12" t="str">
        <f t="shared" si="33"/>
        <v>第1第1木曜日</v>
      </c>
      <c r="S334" s="12" t="str">
        <f t="shared" si="34"/>
        <v>第2第2木曜日</v>
      </c>
      <c r="T334" s="12" t="str">
        <f t="shared" si="35"/>
        <v>第3第3木曜日</v>
      </c>
    </row>
    <row r="335" spans="2:20">
      <c r="B335" s="13" t="s">
        <v>341</v>
      </c>
      <c r="C335" s="14" t="s">
        <v>396</v>
      </c>
      <c r="D335" s="14" t="s">
        <v>379</v>
      </c>
      <c r="E335" s="14" t="s">
        <v>394</v>
      </c>
      <c r="F335" s="14" t="s">
        <v>380</v>
      </c>
      <c r="G335" s="14" t="s">
        <v>383</v>
      </c>
      <c r="H335" s="14" t="s">
        <v>395</v>
      </c>
      <c r="I335" s="100"/>
      <c r="J335" s="14" t="s">
        <v>385</v>
      </c>
      <c r="K335" s="14" t="s">
        <v>387</v>
      </c>
      <c r="L335" s="12" t="s">
        <v>388</v>
      </c>
      <c r="M335" s="12" t="s">
        <v>391</v>
      </c>
      <c r="O335" s="12" t="str">
        <f t="shared" si="30"/>
        <v>第1第1火曜日</v>
      </c>
      <c r="P335" s="12" t="str">
        <f t="shared" si="31"/>
        <v>第2第2火曜日</v>
      </c>
      <c r="Q335" s="12" t="str">
        <f t="shared" si="32"/>
        <v>第3第3火曜日</v>
      </c>
      <c r="R335" s="12" t="str">
        <f t="shared" si="33"/>
        <v>第1第1金曜日</v>
      </c>
      <c r="S335" s="12" t="str">
        <f t="shared" si="34"/>
        <v>第2第2金曜日</v>
      </c>
      <c r="T335" s="12" t="str">
        <f t="shared" si="35"/>
        <v>第3第3金曜日</v>
      </c>
    </row>
    <row r="336" spans="2:20">
      <c r="B336" s="13" t="s">
        <v>342</v>
      </c>
      <c r="C336" s="14" t="s">
        <v>396</v>
      </c>
      <c r="D336" s="14" t="s">
        <v>379</v>
      </c>
      <c r="E336" s="14" t="s">
        <v>394</v>
      </c>
      <c r="F336" s="14" t="s">
        <v>380</v>
      </c>
      <c r="G336" s="14" t="s">
        <v>383</v>
      </c>
      <c r="H336" s="14" t="s">
        <v>395</v>
      </c>
      <c r="I336" s="100"/>
      <c r="J336" s="14" t="s">
        <v>385</v>
      </c>
      <c r="K336" s="14" t="s">
        <v>387</v>
      </c>
      <c r="L336" s="12" t="s">
        <v>388</v>
      </c>
      <c r="M336" s="12" t="s">
        <v>391</v>
      </c>
      <c r="O336" s="12" t="str">
        <f t="shared" si="30"/>
        <v>第1第1火曜日</v>
      </c>
      <c r="P336" s="12" t="str">
        <f t="shared" si="31"/>
        <v>第2第2火曜日</v>
      </c>
      <c r="Q336" s="12" t="str">
        <f t="shared" si="32"/>
        <v>第3第3火曜日</v>
      </c>
      <c r="R336" s="12" t="str">
        <f t="shared" si="33"/>
        <v>第1第1金曜日</v>
      </c>
      <c r="S336" s="12" t="str">
        <f t="shared" si="34"/>
        <v>第2第2金曜日</v>
      </c>
      <c r="T336" s="12" t="str">
        <f t="shared" si="35"/>
        <v>第3第3金曜日</v>
      </c>
    </row>
    <row r="337" spans="2:20">
      <c r="B337" s="13" t="s">
        <v>343</v>
      </c>
      <c r="C337" s="14" t="s">
        <v>396</v>
      </c>
      <c r="D337" s="14" t="s">
        <v>379</v>
      </c>
      <c r="E337" s="14" t="s">
        <v>394</v>
      </c>
      <c r="F337" s="14" t="s">
        <v>380</v>
      </c>
      <c r="G337" s="14" t="s">
        <v>383</v>
      </c>
      <c r="H337" s="14" t="s">
        <v>395</v>
      </c>
      <c r="I337" s="100"/>
      <c r="J337" s="14" t="s">
        <v>385</v>
      </c>
      <c r="K337" s="14" t="s">
        <v>387</v>
      </c>
      <c r="L337" s="12" t="s">
        <v>388</v>
      </c>
      <c r="M337" s="12" t="s">
        <v>391</v>
      </c>
      <c r="O337" s="12" t="str">
        <f t="shared" si="30"/>
        <v>第1第1火曜日</v>
      </c>
      <c r="P337" s="12" t="str">
        <f t="shared" si="31"/>
        <v>第2第2火曜日</v>
      </c>
      <c r="Q337" s="12" t="str">
        <f t="shared" si="32"/>
        <v>第3第3火曜日</v>
      </c>
      <c r="R337" s="12" t="str">
        <f t="shared" si="33"/>
        <v>第1第1金曜日</v>
      </c>
      <c r="S337" s="12" t="str">
        <f t="shared" si="34"/>
        <v>第2第2金曜日</v>
      </c>
      <c r="T337" s="12" t="str">
        <f t="shared" si="35"/>
        <v>第3第3金曜日</v>
      </c>
    </row>
    <row r="338" spans="2:20">
      <c r="B338" s="13" t="s">
        <v>344</v>
      </c>
      <c r="C338" s="14" t="s">
        <v>396</v>
      </c>
      <c r="D338" s="14" t="s">
        <v>379</v>
      </c>
      <c r="E338" s="14" t="s">
        <v>394</v>
      </c>
      <c r="F338" s="14" t="s">
        <v>380</v>
      </c>
      <c r="G338" s="14" t="s">
        <v>383</v>
      </c>
      <c r="H338" s="14" t="s">
        <v>395</v>
      </c>
      <c r="I338" s="100"/>
      <c r="J338" s="14" t="s">
        <v>385</v>
      </c>
      <c r="K338" s="14" t="s">
        <v>387</v>
      </c>
      <c r="L338" s="12" t="s">
        <v>388</v>
      </c>
      <c r="M338" s="12" t="s">
        <v>391</v>
      </c>
      <c r="O338" s="12" t="str">
        <f t="shared" si="30"/>
        <v>第1第1火曜日</v>
      </c>
      <c r="P338" s="12" t="str">
        <f t="shared" si="31"/>
        <v>第2第2火曜日</v>
      </c>
      <c r="Q338" s="12" t="str">
        <f t="shared" si="32"/>
        <v>第3第3火曜日</v>
      </c>
      <c r="R338" s="12" t="str">
        <f t="shared" si="33"/>
        <v>第1第1金曜日</v>
      </c>
      <c r="S338" s="12" t="str">
        <f t="shared" si="34"/>
        <v>第2第2金曜日</v>
      </c>
      <c r="T338" s="12" t="str">
        <f t="shared" si="35"/>
        <v>第3第3金曜日</v>
      </c>
    </row>
    <row r="339" spans="2:20">
      <c r="B339" s="13" t="s">
        <v>345</v>
      </c>
      <c r="C339" s="14" t="s">
        <v>396</v>
      </c>
      <c r="D339" s="14" t="s">
        <v>379</v>
      </c>
      <c r="E339" s="14" t="s">
        <v>394</v>
      </c>
      <c r="F339" s="14" t="s">
        <v>380</v>
      </c>
      <c r="G339" s="14" t="s">
        <v>383</v>
      </c>
      <c r="H339" s="14" t="s">
        <v>395</v>
      </c>
      <c r="I339" s="100"/>
      <c r="J339" s="14" t="s">
        <v>392</v>
      </c>
      <c r="K339" s="14" t="s">
        <v>381</v>
      </c>
      <c r="L339" s="12" t="s">
        <v>387</v>
      </c>
      <c r="M339" s="12" t="s">
        <v>390</v>
      </c>
      <c r="O339" s="12" t="str">
        <f t="shared" si="30"/>
        <v>第1第1火曜日</v>
      </c>
      <c r="P339" s="12" t="str">
        <f t="shared" si="31"/>
        <v>第2第2火曜日</v>
      </c>
      <c r="Q339" s="12" t="str">
        <f t="shared" si="32"/>
        <v>第3第3火曜日</v>
      </c>
      <c r="R339" s="12" t="str">
        <f t="shared" si="33"/>
        <v>第1第1金曜日</v>
      </c>
      <c r="S339" s="12" t="str">
        <f t="shared" si="34"/>
        <v>第2第2金曜日</v>
      </c>
      <c r="T339" s="12" t="str">
        <f t="shared" si="35"/>
        <v>第3第3金曜日</v>
      </c>
    </row>
    <row r="340" spans="2:20">
      <c r="B340" s="13" t="s">
        <v>346</v>
      </c>
      <c r="C340" s="14" t="s">
        <v>396</v>
      </c>
      <c r="D340" s="14" t="s">
        <v>379</v>
      </c>
      <c r="E340" s="14" t="s">
        <v>394</v>
      </c>
      <c r="F340" s="14" t="s">
        <v>380</v>
      </c>
      <c r="G340" s="14" t="s">
        <v>383</v>
      </c>
      <c r="H340" s="14" t="s">
        <v>395</v>
      </c>
      <c r="I340" s="100"/>
      <c r="J340" s="14" t="s">
        <v>392</v>
      </c>
      <c r="K340" s="14" t="s">
        <v>381</v>
      </c>
      <c r="L340" s="12" t="s">
        <v>387</v>
      </c>
      <c r="M340" s="12" t="s">
        <v>390</v>
      </c>
      <c r="O340" s="12" t="str">
        <f t="shared" si="30"/>
        <v>第1第1火曜日</v>
      </c>
      <c r="P340" s="12" t="str">
        <f t="shared" si="31"/>
        <v>第2第2火曜日</v>
      </c>
      <c r="Q340" s="12" t="str">
        <f t="shared" si="32"/>
        <v>第3第3火曜日</v>
      </c>
      <c r="R340" s="12" t="str">
        <f t="shared" si="33"/>
        <v>第1第1金曜日</v>
      </c>
      <c r="S340" s="12" t="str">
        <f t="shared" si="34"/>
        <v>第2第2金曜日</v>
      </c>
      <c r="T340" s="12" t="str">
        <f t="shared" si="35"/>
        <v>第3第3金曜日</v>
      </c>
    </row>
    <row r="341" spans="2:20">
      <c r="B341" s="13" t="s">
        <v>347</v>
      </c>
      <c r="C341" s="14" t="s">
        <v>396</v>
      </c>
      <c r="D341" s="14" t="s">
        <v>379</v>
      </c>
      <c r="E341" s="14" t="s">
        <v>394</v>
      </c>
      <c r="F341" s="14" t="s">
        <v>380</v>
      </c>
      <c r="G341" s="14" t="s">
        <v>383</v>
      </c>
      <c r="H341" s="14" t="s">
        <v>395</v>
      </c>
      <c r="I341" s="100"/>
      <c r="J341" s="14" t="s">
        <v>392</v>
      </c>
      <c r="K341" s="14" t="s">
        <v>381</v>
      </c>
      <c r="L341" s="12" t="s">
        <v>387</v>
      </c>
      <c r="M341" s="12" t="s">
        <v>390</v>
      </c>
      <c r="O341" s="12" t="str">
        <f t="shared" si="30"/>
        <v>第1第1火曜日</v>
      </c>
      <c r="P341" s="12" t="str">
        <f t="shared" si="31"/>
        <v>第2第2火曜日</v>
      </c>
      <c r="Q341" s="12" t="str">
        <f t="shared" si="32"/>
        <v>第3第3火曜日</v>
      </c>
      <c r="R341" s="12" t="str">
        <f t="shared" si="33"/>
        <v>第1第1金曜日</v>
      </c>
      <c r="S341" s="12" t="str">
        <f t="shared" si="34"/>
        <v>第2第2金曜日</v>
      </c>
      <c r="T341" s="12" t="str">
        <f t="shared" si="35"/>
        <v>第3第3金曜日</v>
      </c>
    </row>
    <row r="342" spans="2:20">
      <c r="B342" s="13" t="s">
        <v>348</v>
      </c>
      <c r="C342" s="14" t="s">
        <v>388</v>
      </c>
      <c r="D342" s="14" t="s">
        <v>397</v>
      </c>
      <c r="E342" s="14" t="s">
        <v>391</v>
      </c>
      <c r="F342" s="14" t="s">
        <v>389</v>
      </c>
      <c r="G342" s="14" t="s">
        <v>387</v>
      </c>
      <c r="H342" s="14" t="s">
        <v>392</v>
      </c>
      <c r="I342" s="100"/>
      <c r="J342" s="14" t="s">
        <v>383</v>
      </c>
      <c r="K342" s="14" t="s">
        <v>381</v>
      </c>
      <c r="L342" s="12" t="s">
        <v>396</v>
      </c>
      <c r="M342" s="12" t="s">
        <v>394</v>
      </c>
      <c r="O342" s="12" t="str">
        <f t="shared" si="30"/>
        <v>第1第1月曜日</v>
      </c>
      <c r="P342" s="12" t="str">
        <f t="shared" si="31"/>
        <v>第2第2月曜日</v>
      </c>
      <c r="Q342" s="12" t="str">
        <f t="shared" si="32"/>
        <v>第3第3月曜日</v>
      </c>
      <c r="R342" s="12" t="str">
        <f t="shared" si="33"/>
        <v>第1第1木曜日</v>
      </c>
      <c r="S342" s="12" t="str">
        <f t="shared" si="34"/>
        <v>第2第2木曜日</v>
      </c>
      <c r="T342" s="12" t="str">
        <f t="shared" si="35"/>
        <v>第3第3木曜日</v>
      </c>
    </row>
    <row r="343" spans="2:20">
      <c r="B343" s="13" t="s">
        <v>349</v>
      </c>
      <c r="C343" s="14" t="s">
        <v>388</v>
      </c>
      <c r="D343" s="14" t="s">
        <v>397</v>
      </c>
      <c r="E343" s="14" t="s">
        <v>391</v>
      </c>
      <c r="F343" s="14" t="s">
        <v>389</v>
      </c>
      <c r="G343" s="14" t="s">
        <v>387</v>
      </c>
      <c r="H343" s="14" t="s">
        <v>392</v>
      </c>
      <c r="I343" s="100"/>
      <c r="J343" s="14" t="s">
        <v>381</v>
      </c>
      <c r="K343" s="14" t="s">
        <v>382</v>
      </c>
      <c r="L343" s="12" t="s">
        <v>396</v>
      </c>
      <c r="M343" s="12" t="s">
        <v>394</v>
      </c>
      <c r="O343" s="12" t="str">
        <f t="shared" si="30"/>
        <v>第1第1月曜日</v>
      </c>
      <c r="P343" s="12" t="str">
        <f t="shared" si="31"/>
        <v>第2第2月曜日</v>
      </c>
      <c r="Q343" s="12" t="str">
        <f t="shared" si="32"/>
        <v>第3第3月曜日</v>
      </c>
      <c r="R343" s="12" t="str">
        <f t="shared" si="33"/>
        <v>第1第1木曜日</v>
      </c>
      <c r="S343" s="12" t="str">
        <f t="shared" si="34"/>
        <v>第2第2木曜日</v>
      </c>
      <c r="T343" s="12" t="str">
        <f t="shared" si="35"/>
        <v>第3第3木曜日</v>
      </c>
    </row>
    <row r="344" spans="2:20">
      <c r="B344" s="13" t="s">
        <v>350</v>
      </c>
      <c r="C344" s="14" t="s">
        <v>396</v>
      </c>
      <c r="D344" s="14" t="s">
        <v>379</v>
      </c>
      <c r="E344" s="14" t="s">
        <v>394</v>
      </c>
      <c r="F344" s="14" t="s">
        <v>380</v>
      </c>
      <c r="G344" s="14" t="s">
        <v>383</v>
      </c>
      <c r="H344" s="14" t="s">
        <v>395</v>
      </c>
      <c r="I344" s="100"/>
      <c r="J344" s="14" t="s">
        <v>386</v>
      </c>
      <c r="K344" s="14" t="s">
        <v>387</v>
      </c>
      <c r="L344" s="12" t="s">
        <v>388</v>
      </c>
      <c r="M344" s="12" t="s">
        <v>391</v>
      </c>
      <c r="O344" s="12" t="str">
        <f t="shared" si="30"/>
        <v>第1第1火曜日</v>
      </c>
      <c r="P344" s="12" t="str">
        <f t="shared" si="31"/>
        <v>第2第2火曜日</v>
      </c>
      <c r="Q344" s="12" t="str">
        <f t="shared" si="32"/>
        <v>第3第3火曜日</v>
      </c>
      <c r="R344" s="12" t="str">
        <f t="shared" si="33"/>
        <v>第1第1金曜日</v>
      </c>
      <c r="S344" s="12" t="str">
        <f t="shared" si="34"/>
        <v>第2第2金曜日</v>
      </c>
      <c r="T344" s="12" t="str">
        <f t="shared" si="35"/>
        <v>第3第3金曜日</v>
      </c>
    </row>
    <row r="345" spans="2:20">
      <c r="B345" s="13" t="s">
        <v>351</v>
      </c>
      <c r="C345" s="14" t="s">
        <v>396</v>
      </c>
      <c r="D345" s="14" t="s">
        <v>379</v>
      </c>
      <c r="E345" s="14" t="s">
        <v>394</v>
      </c>
      <c r="F345" s="14" t="s">
        <v>380</v>
      </c>
      <c r="G345" s="14" t="s">
        <v>383</v>
      </c>
      <c r="H345" s="14" t="s">
        <v>395</v>
      </c>
      <c r="I345" s="100"/>
      <c r="J345" s="14" t="s">
        <v>397</v>
      </c>
      <c r="K345" s="14" t="s">
        <v>385</v>
      </c>
      <c r="L345" s="12" t="s">
        <v>388</v>
      </c>
      <c r="M345" s="12" t="s">
        <v>391</v>
      </c>
      <c r="O345" s="12" t="str">
        <f t="shared" si="30"/>
        <v>第1第1火曜日</v>
      </c>
      <c r="P345" s="12" t="str">
        <f t="shared" si="31"/>
        <v>第2第2火曜日</v>
      </c>
      <c r="Q345" s="12" t="str">
        <f t="shared" si="32"/>
        <v>第3第3火曜日</v>
      </c>
      <c r="R345" s="12" t="str">
        <f t="shared" si="33"/>
        <v>第1第1金曜日</v>
      </c>
      <c r="S345" s="12" t="str">
        <f t="shared" si="34"/>
        <v>第2第2金曜日</v>
      </c>
      <c r="T345" s="12" t="str">
        <f t="shared" si="35"/>
        <v>第3第3金曜日</v>
      </c>
    </row>
    <row r="346" spans="2:20">
      <c r="B346" s="13" t="s">
        <v>352</v>
      </c>
      <c r="C346" s="14" t="s">
        <v>396</v>
      </c>
      <c r="D346" s="14" t="s">
        <v>379</v>
      </c>
      <c r="E346" s="14" t="s">
        <v>394</v>
      </c>
      <c r="F346" s="14" t="s">
        <v>380</v>
      </c>
      <c r="G346" s="14" t="s">
        <v>383</v>
      </c>
      <c r="H346" s="14" t="s">
        <v>395</v>
      </c>
      <c r="I346" s="100"/>
      <c r="J346" s="14" t="s">
        <v>398</v>
      </c>
      <c r="K346" s="14" t="s">
        <v>397</v>
      </c>
      <c r="L346" s="12" t="s">
        <v>389</v>
      </c>
      <c r="M346" s="12" t="s">
        <v>392</v>
      </c>
      <c r="O346" s="12" t="str">
        <f t="shared" si="30"/>
        <v>第1第1火曜日</v>
      </c>
      <c r="P346" s="12" t="str">
        <f t="shared" si="31"/>
        <v>第2第2火曜日</v>
      </c>
      <c r="Q346" s="12" t="str">
        <f t="shared" si="32"/>
        <v>第3第3火曜日</v>
      </c>
      <c r="R346" s="12" t="str">
        <f t="shared" si="33"/>
        <v>第1第1金曜日</v>
      </c>
      <c r="S346" s="12" t="str">
        <f t="shared" si="34"/>
        <v>第2第2金曜日</v>
      </c>
      <c r="T346" s="12" t="str">
        <f t="shared" si="35"/>
        <v>第3第3金曜日</v>
      </c>
    </row>
    <row r="347" spans="2:20">
      <c r="B347" s="13" t="s">
        <v>353</v>
      </c>
      <c r="C347" s="14" t="s">
        <v>388</v>
      </c>
      <c r="D347" s="14" t="s">
        <v>397</v>
      </c>
      <c r="E347" s="14" t="s">
        <v>391</v>
      </c>
      <c r="F347" s="14" t="s">
        <v>389</v>
      </c>
      <c r="G347" s="14" t="s">
        <v>387</v>
      </c>
      <c r="H347" s="14" t="s">
        <v>392</v>
      </c>
      <c r="I347" s="100"/>
      <c r="J347" s="14" t="s">
        <v>384</v>
      </c>
      <c r="K347" s="14" t="s">
        <v>379</v>
      </c>
      <c r="L347" s="12" t="s">
        <v>380</v>
      </c>
      <c r="M347" s="12" t="s">
        <v>395</v>
      </c>
      <c r="O347" s="12" t="str">
        <f t="shared" si="30"/>
        <v>第1第1月曜日</v>
      </c>
      <c r="P347" s="12" t="str">
        <f t="shared" si="31"/>
        <v>第2第2月曜日</v>
      </c>
      <c r="Q347" s="12" t="str">
        <f t="shared" si="32"/>
        <v>第3第3月曜日</v>
      </c>
      <c r="R347" s="12" t="str">
        <f t="shared" si="33"/>
        <v>第1第1木曜日</v>
      </c>
      <c r="S347" s="12" t="str">
        <f t="shared" si="34"/>
        <v>第2第2木曜日</v>
      </c>
      <c r="T347" s="12" t="str">
        <f t="shared" si="35"/>
        <v>第3第3木曜日</v>
      </c>
    </row>
    <row r="348" spans="2:20">
      <c r="B348" s="13" t="s">
        <v>354</v>
      </c>
      <c r="C348" s="14" t="s">
        <v>396</v>
      </c>
      <c r="D348" s="14" t="s">
        <v>379</v>
      </c>
      <c r="E348" s="14" t="s">
        <v>394</v>
      </c>
      <c r="F348" s="14" t="s">
        <v>380</v>
      </c>
      <c r="G348" s="14" t="s">
        <v>383</v>
      </c>
      <c r="H348" s="14" t="s">
        <v>395</v>
      </c>
      <c r="I348" s="100"/>
      <c r="J348" s="14" t="s">
        <v>391</v>
      </c>
      <c r="K348" s="14" t="s">
        <v>386</v>
      </c>
      <c r="L348" s="12" t="s">
        <v>387</v>
      </c>
      <c r="M348" s="12" t="s">
        <v>390</v>
      </c>
      <c r="O348" s="12" t="str">
        <f t="shared" si="30"/>
        <v>第1第1火曜日</v>
      </c>
      <c r="P348" s="12" t="str">
        <f t="shared" si="31"/>
        <v>第2第2火曜日</v>
      </c>
      <c r="Q348" s="12" t="str">
        <f t="shared" si="32"/>
        <v>第3第3火曜日</v>
      </c>
      <c r="R348" s="12" t="str">
        <f t="shared" si="33"/>
        <v>第1第1金曜日</v>
      </c>
      <c r="S348" s="12" t="str">
        <f t="shared" si="34"/>
        <v>第2第2金曜日</v>
      </c>
      <c r="T348" s="12" t="str">
        <f t="shared" si="35"/>
        <v>第3第3金曜日</v>
      </c>
    </row>
    <row r="349" spans="2:20">
      <c r="B349" s="13" t="s">
        <v>355</v>
      </c>
      <c r="C349" s="14" t="s">
        <v>388</v>
      </c>
      <c r="D349" s="14" t="s">
        <v>397</v>
      </c>
      <c r="E349" s="14" t="s">
        <v>391</v>
      </c>
      <c r="F349" s="14" t="s">
        <v>389</v>
      </c>
      <c r="G349" s="14" t="s">
        <v>387</v>
      </c>
      <c r="H349" s="14" t="s">
        <v>392</v>
      </c>
      <c r="I349" s="100"/>
      <c r="J349" s="14" t="s">
        <v>379</v>
      </c>
      <c r="K349" s="14" t="s">
        <v>381</v>
      </c>
      <c r="L349" s="12" t="s">
        <v>382</v>
      </c>
      <c r="M349" s="12" t="s">
        <v>386</v>
      </c>
      <c r="O349" s="12" t="str">
        <f t="shared" si="30"/>
        <v>第1第1月曜日</v>
      </c>
      <c r="P349" s="12" t="str">
        <f t="shared" si="31"/>
        <v>第2第2月曜日</v>
      </c>
      <c r="Q349" s="12" t="str">
        <f t="shared" si="32"/>
        <v>第3第3月曜日</v>
      </c>
      <c r="R349" s="12" t="str">
        <f t="shared" si="33"/>
        <v>第1第1木曜日</v>
      </c>
      <c r="S349" s="12" t="str">
        <f t="shared" si="34"/>
        <v>第2第2木曜日</v>
      </c>
      <c r="T349" s="12" t="str">
        <f t="shared" si="35"/>
        <v>第3第3木曜日</v>
      </c>
    </row>
    <row r="350" spans="2:20">
      <c r="B350" s="13" t="s">
        <v>356</v>
      </c>
      <c r="C350" s="14" t="s">
        <v>388</v>
      </c>
      <c r="D350" s="14" t="s">
        <v>397</v>
      </c>
      <c r="E350" s="14" t="s">
        <v>391</v>
      </c>
      <c r="F350" s="14" t="s">
        <v>389</v>
      </c>
      <c r="G350" s="14" t="s">
        <v>387</v>
      </c>
      <c r="H350" s="14" t="s">
        <v>392</v>
      </c>
      <c r="I350" s="100"/>
      <c r="J350" s="14" t="s">
        <v>379</v>
      </c>
      <c r="K350" s="14" t="s">
        <v>381</v>
      </c>
      <c r="L350" s="12" t="s">
        <v>382</v>
      </c>
      <c r="M350" s="12" t="s">
        <v>386</v>
      </c>
      <c r="O350" s="12" t="str">
        <f t="shared" si="30"/>
        <v>第1第1月曜日</v>
      </c>
      <c r="P350" s="12" t="str">
        <f t="shared" si="31"/>
        <v>第2第2月曜日</v>
      </c>
      <c r="Q350" s="12" t="str">
        <f t="shared" si="32"/>
        <v>第3第3月曜日</v>
      </c>
      <c r="R350" s="12" t="str">
        <f t="shared" si="33"/>
        <v>第1第1木曜日</v>
      </c>
      <c r="S350" s="12" t="str">
        <f t="shared" si="34"/>
        <v>第2第2木曜日</v>
      </c>
      <c r="T350" s="12" t="str">
        <f t="shared" si="35"/>
        <v>第3第3木曜日</v>
      </c>
    </row>
    <row r="351" spans="2:20">
      <c r="B351" s="13" t="s">
        <v>357</v>
      </c>
      <c r="C351" s="14" t="s">
        <v>388</v>
      </c>
      <c r="D351" s="14" t="s">
        <v>397</v>
      </c>
      <c r="E351" s="14" t="s">
        <v>391</v>
      </c>
      <c r="F351" s="14" t="s">
        <v>389</v>
      </c>
      <c r="G351" s="14" t="s">
        <v>387</v>
      </c>
      <c r="H351" s="14" t="s">
        <v>392</v>
      </c>
      <c r="I351" s="100"/>
      <c r="J351" s="14" t="s">
        <v>379</v>
      </c>
      <c r="K351" s="14" t="s">
        <v>381</v>
      </c>
      <c r="L351" s="12" t="s">
        <v>382</v>
      </c>
      <c r="M351" s="12" t="s">
        <v>386</v>
      </c>
      <c r="O351" s="12" t="str">
        <f t="shared" si="30"/>
        <v>第1第1月曜日</v>
      </c>
      <c r="P351" s="12" t="str">
        <f t="shared" si="31"/>
        <v>第2第2月曜日</v>
      </c>
      <c r="Q351" s="12" t="str">
        <f t="shared" si="32"/>
        <v>第3第3月曜日</v>
      </c>
      <c r="R351" s="12" t="str">
        <f t="shared" si="33"/>
        <v>第1第1木曜日</v>
      </c>
      <c r="S351" s="12" t="str">
        <f t="shared" si="34"/>
        <v>第2第2木曜日</v>
      </c>
      <c r="T351" s="12" t="str">
        <f t="shared" si="35"/>
        <v>第3第3木曜日</v>
      </c>
    </row>
    <row r="352" spans="2:20">
      <c r="B352" s="13" t="s">
        <v>358</v>
      </c>
      <c r="C352" s="14" t="s">
        <v>396</v>
      </c>
      <c r="D352" s="14" t="s">
        <v>379</v>
      </c>
      <c r="E352" s="14" t="s">
        <v>394</v>
      </c>
      <c r="F352" s="14" t="s">
        <v>380</v>
      </c>
      <c r="G352" s="14" t="s">
        <v>383</v>
      </c>
      <c r="H352" s="14" t="s">
        <v>395</v>
      </c>
      <c r="I352" s="100"/>
      <c r="J352" s="14" t="s">
        <v>392</v>
      </c>
      <c r="K352" s="14" t="s">
        <v>382</v>
      </c>
      <c r="L352" s="12" t="s">
        <v>387</v>
      </c>
      <c r="M352" s="12" t="s">
        <v>390</v>
      </c>
      <c r="O352" s="12" t="str">
        <f t="shared" si="30"/>
        <v>第1第1火曜日</v>
      </c>
      <c r="P352" s="12" t="str">
        <f t="shared" si="31"/>
        <v>第2第2火曜日</v>
      </c>
      <c r="Q352" s="12" t="str">
        <f t="shared" si="32"/>
        <v>第3第3火曜日</v>
      </c>
      <c r="R352" s="12" t="str">
        <f t="shared" si="33"/>
        <v>第1第1金曜日</v>
      </c>
      <c r="S352" s="12" t="str">
        <f t="shared" si="34"/>
        <v>第2第2金曜日</v>
      </c>
      <c r="T352" s="12" t="str">
        <f t="shared" si="35"/>
        <v>第3第3金曜日</v>
      </c>
    </row>
    <row r="353" spans="2:20">
      <c r="B353" s="13" t="s">
        <v>359</v>
      </c>
      <c r="C353" s="14" t="s">
        <v>396</v>
      </c>
      <c r="D353" s="14" t="s">
        <v>379</v>
      </c>
      <c r="E353" s="14" t="s">
        <v>394</v>
      </c>
      <c r="F353" s="14" t="s">
        <v>380</v>
      </c>
      <c r="G353" s="14" t="s">
        <v>383</v>
      </c>
      <c r="H353" s="14" t="s">
        <v>395</v>
      </c>
      <c r="I353" s="100"/>
      <c r="J353" s="14" t="s">
        <v>392</v>
      </c>
      <c r="K353" s="14" t="s">
        <v>382</v>
      </c>
      <c r="L353" s="12" t="s">
        <v>387</v>
      </c>
      <c r="M353" s="12" t="s">
        <v>390</v>
      </c>
      <c r="O353" s="12" t="str">
        <f t="shared" si="30"/>
        <v>第1第1火曜日</v>
      </c>
      <c r="P353" s="12" t="str">
        <f t="shared" si="31"/>
        <v>第2第2火曜日</v>
      </c>
      <c r="Q353" s="12" t="str">
        <f t="shared" si="32"/>
        <v>第3第3火曜日</v>
      </c>
      <c r="R353" s="12" t="str">
        <f t="shared" si="33"/>
        <v>第1第1金曜日</v>
      </c>
      <c r="S353" s="12" t="str">
        <f t="shared" si="34"/>
        <v>第2第2金曜日</v>
      </c>
      <c r="T353" s="12" t="str">
        <f t="shared" si="35"/>
        <v>第3第3金曜日</v>
      </c>
    </row>
    <row r="354" spans="2:20">
      <c r="B354" s="13" t="s">
        <v>360</v>
      </c>
      <c r="C354" s="14" t="s">
        <v>396</v>
      </c>
      <c r="D354" s="14" t="s">
        <v>379</v>
      </c>
      <c r="E354" s="14" t="s">
        <v>394</v>
      </c>
      <c r="F354" s="14" t="s">
        <v>380</v>
      </c>
      <c r="G354" s="14" t="s">
        <v>383</v>
      </c>
      <c r="H354" s="14" t="s">
        <v>395</v>
      </c>
      <c r="I354" s="100"/>
      <c r="J354" s="14" t="s">
        <v>392</v>
      </c>
      <c r="K354" s="14" t="s">
        <v>382</v>
      </c>
      <c r="L354" s="12" t="s">
        <v>387</v>
      </c>
      <c r="M354" s="12" t="s">
        <v>390</v>
      </c>
      <c r="O354" s="12" t="str">
        <f t="shared" si="30"/>
        <v>第1第1火曜日</v>
      </c>
      <c r="P354" s="12" t="str">
        <f t="shared" si="31"/>
        <v>第2第2火曜日</v>
      </c>
      <c r="Q354" s="12" t="str">
        <f t="shared" si="32"/>
        <v>第3第3火曜日</v>
      </c>
      <c r="R354" s="12" t="str">
        <f t="shared" si="33"/>
        <v>第1第1金曜日</v>
      </c>
      <c r="S354" s="12" t="str">
        <f t="shared" si="34"/>
        <v>第2第2金曜日</v>
      </c>
      <c r="T354" s="12" t="str">
        <f t="shared" si="35"/>
        <v>第3第3金曜日</v>
      </c>
    </row>
    <row r="355" spans="2:20">
      <c r="B355" s="13" t="s">
        <v>361</v>
      </c>
      <c r="C355" s="14" t="s">
        <v>396</v>
      </c>
      <c r="D355" s="14" t="s">
        <v>379</v>
      </c>
      <c r="E355" s="14" t="s">
        <v>394</v>
      </c>
      <c r="F355" s="14" t="s">
        <v>380</v>
      </c>
      <c r="G355" s="14" t="s">
        <v>383</v>
      </c>
      <c r="H355" s="14" t="s">
        <v>395</v>
      </c>
      <c r="I355" s="100"/>
      <c r="J355" s="14" t="s">
        <v>392</v>
      </c>
      <c r="K355" s="14" t="s">
        <v>382</v>
      </c>
      <c r="L355" s="12" t="s">
        <v>387</v>
      </c>
      <c r="M355" s="12" t="s">
        <v>390</v>
      </c>
      <c r="O355" s="12" t="str">
        <f t="shared" si="30"/>
        <v>第1第1火曜日</v>
      </c>
      <c r="P355" s="12" t="str">
        <f t="shared" si="31"/>
        <v>第2第2火曜日</v>
      </c>
      <c r="Q355" s="12" t="str">
        <f t="shared" si="32"/>
        <v>第3第3火曜日</v>
      </c>
      <c r="R355" s="12" t="str">
        <f t="shared" si="33"/>
        <v>第1第1金曜日</v>
      </c>
      <c r="S355" s="12" t="str">
        <f t="shared" si="34"/>
        <v>第2第2金曜日</v>
      </c>
      <c r="T355" s="12" t="str">
        <f t="shared" si="35"/>
        <v>第3第3金曜日</v>
      </c>
    </row>
    <row r="356" spans="2:20">
      <c r="B356" s="13" t="s">
        <v>362</v>
      </c>
      <c r="C356" s="14" t="s">
        <v>396</v>
      </c>
      <c r="D356" s="14" t="s">
        <v>379</v>
      </c>
      <c r="E356" s="14" t="s">
        <v>394</v>
      </c>
      <c r="F356" s="14" t="s">
        <v>380</v>
      </c>
      <c r="G356" s="14" t="s">
        <v>383</v>
      </c>
      <c r="H356" s="14" t="s">
        <v>395</v>
      </c>
      <c r="I356" s="100"/>
      <c r="J356" s="14" t="s">
        <v>392</v>
      </c>
      <c r="K356" s="14" t="s">
        <v>382</v>
      </c>
      <c r="L356" s="12" t="s">
        <v>387</v>
      </c>
      <c r="M356" s="12" t="s">
        <v>390</v>
      </c>
      <c r="O356" s="12" t="str">
        <f t="shared" si="30"/>
        <v>第1第1火曜日</v>
      </c>
      <c r="P356" s="12" t="str">
        <f t="shared" si="31"/>
        <v>第2第2火曜日</v>
      </c>
      <c r="Q356" s="12" t="str">
        <f t="shared" si="32"/>
        <v>第3第3火曜日</v>
      </c>
      <c r="R356" s="12" t="str">
        <f t="shared" si="33"/>
        <v>第1第1金曜日</v>
      </c>
      <c r="S356" s="12" t="str">
        <f t="shared" si="34"/>
        <v>第2第2金曜日</v>
      </c>
      <c r="T356" s="12" t="str">
        <f t="shared" si="35"/>
        <v>第3第3金曜日</v>
      </c>
    </row>
    <row r="357" spans="2:20">
      <c r="B357" s="13" t="s">
        <v>363</v>
      </c>
      <c r="C357" s="14" t="s">
        <v>396</v>
      </c>
      <c r="D357" s="14" t="s">
        <v>379</v>
      </c>
      <c r="E357" s="14" t="s">
        <v>394</v>
      </c>
      <c r="F357" s="14" t="s">
        <v>380</v>
      </c>
      <c r="G357" s="14" t="s">
        <v>383</v>
      </c>
      <c r="H357" s="14" t="s">
        <v>395</v>
      </c>
      <c r="I357" s="100"/>
      <c r="J357" s="14" t="s">
        <v>392</v>
      </c>
      <c r="K357" s="14" t="s">
        <v>382</v>
      </c>
      <c r="L357" s="12" t="s">
        <v>387</v>
      </c>
      <c r="M357" s="12" t="s">
        <v>390</v>
      </c>
      <c r="O357" s="12" t="str">
        <f t="shared" si="30"/>
        <v>第1第1火曜日</v>
      </c>
      <c r="P357" s="12" t="str">
        <f t="shared" si="31"/>
        <v>第2第2火曜日</v>
      </c>
      <c r="Q357" s="12" t="str">
        <f t="shared" si="32"/>
        <v>第3第3火曜日</v>
      </c>
      <c r="R357" s="12" t="str">
        <f t="shared" si="33"/>
        <v>第1第1金曜日</v>
      </c>
      <c r="S357" s="12" t="str">
        <f t="shared" si="34"/>
        <v>第2第2金曜日</v>
      </c>
      <c r="T357" s="12" t="str">
        <f t="shared" si="35"/>
        <v>第3第3金曜日</v>
      </c>
    </row>
    <row r="358" spans="2:20">
      <c r="B358" s="13" t="s">
        <v>364</v>
      </c>
      <c r="C358" s="14" t="s">
        <v>388</v>
      </c>
      <c r="D358" s="14" t="s">
        <v>397</v>
      </c>
      <c r="E358" s="14" t="s">
        <v>391</v>
      </c>
      <c r="F358" s="14" t="s">
        <v>389</v>
      </c>
      <c r="G358" s="14" t="s">
        <v>387</v>
      </c>
      <c r="H358" s="14" t="s">
        <v>392</v>
      </c>
      <c r="I358" s="100"/>
      <c r="J358" s="14" t="s">
        <v>383</v>
      </c>
      <c r="K358" s="14" t="s">
        <v>384</v>
      </c>
      <c r="L358" s="12" t="s">
        <v>380</v>
      </c>
      <c r="M358" s="12" t="s">
        <v>395</v>
      </c>
      <c r="O358" s="12" t="str">
        <f t="shared" si="30"/>
        <v>第1第1月曜日</v>
      </c>
      <c r="P358" s="12" t="str">
        <f t="shared" si="31"/>
        <v>第2第2月曜日</v>
      </c>
      <c r="Q358" s="12" t="str">
        <f t="shared" si="32"/>
        <v>第3第3月曜日</v>
      </c>
      <c r="R358" s="12" t="str">
        <f t="shared" si="33"/>
        <v>第1第1木曜日</v>
      </c>
      <c r="S358" s="12" t="str">
        <f t="shared" si="34"/>
        <v>第2第2木曜日</v>
      </c>
      <c r="T358" s="12" t="str">
        <f t="shared" si="35"/>
        <v>第3第3木曜日</v>
      </c>
    </row>
    <row r="359" spans="2:20">
      <c r="B359" s="13" t="s">
        <v>365</v>
      </c>
      <c r="C359" s="14" t="s">
        <v>388</v>
      </c>
      <c r="D359" s="14" t="s">
        <v>397</v>
      </c>
      <c r="E359" s="14" t="s">
        <v>391</v>
      </c>
      <c r="F359" s="14" t="s">
        <v>389</v>
      </c>
      <c r="G359" s="14" t="s">
        <v>387</v>
      </c>
      <c r="H359" s="14" t="s">
        <v>392</v>
      </c>
      <c r="I359" s="100"/>
      <c r="J359" s="14" t="s">
        <v>381</v>
      </c>
      <c r="K359" s="14" t="s">
        <v>382</v>
      </c>
      <c r="L359" s="12" t="s">
        <v>396</v>
      </c>
      <c r="M359" s="12" t="s">
        <v>394</v>
      </c>
      <c r="O359" s="12" t="str">
        <f t="shared" si="30"/>
        <v>第1第1月曜日</v>
      </c>
      <c r="P359" s="12" t="str">
        <f t="shared" si="31"/>
        <v>第2第2月曜日</v>
      </c>
      <c r="Q359" s="12" t="str">
        <f t="shared" si="32"/>
        <v>第3第3月曜日</v>
      </c>
      <c r="R359" s="12" t="str">
        <f t="shared" si="33"/>
        <v>第1第1木曜日</v>
      </c>
      <c r="S359" s="12" t="str">
        <f t="shared" si="34"/>
        <v>第2第2木曜日</v>
      </c>
      <c r="T359" s="12" t="str">
        <f t="shared" si="35"/>
        <v>第3第3木曜日</v>
      </c>
    </row>
    <row r="360" spans="2:20">
      <c r="B360" s="13" t="s">
        <v>366</v>
      </c>
      <c r="C360" s="14" t="s">
        <v>396</v>
      </c>
      <c r="D360" s="14" t="s">
        <v>379</v>
      </c>
      <c r="E360" s="14" t="s">
        <v>394</v>
      </c>
      <c r="F360" s="14" t="s">
        <v>380</v>
      </c>
      <c r="G360" s="14" t="s">
        <v>383</v>
      </c>
      <c r="H360" s="14" t="s">
        <v>395</v>
      </c>
      <c r="I360" s="100"/>
      <c r="J360" s="14" t="s">
        <v>388</v>
      </c>
      <c r="K360" s="14" t="s">
        <v>385</v>
      </c>
      <c r="L360" s="12" t="s">
        <v>387</v>
      </c>
      <c r="M360" s="12" t="s">
        <v>390</v>
      </c>
      <c r="O360" s="12" t="str">
        <f t="shared" si="30"/>
        <v>第1第1火曜日</v>
      </c>
      <c r="P360" s="12" t="str">
        <f t="shared" si="31"/>
        <v>第2第2火曜日</v>
      </c>
      <c r="Q360" s="12" t="str">
        <f t="shared" si="32"/>
        <v>第3第3火曜日</v>
      </c>
      <c r="R360" s="12" t="str">
        <f t="shared" si="33"/>
        <v>第1第1金曜日</v>
      </c>
      <c r="S360" s="12" t="str">
        <f t="shared" si="34"/>
        <v>第2第2金曜日</v>
      </c>
      <c r="T360" s="12" t="str">
        <f t="shared" si="35"/>
        <v>第3第3金曜日</v>
      </c>
    </row>
    <row r="361" spans="2:20">
      <c r="B361" s="13" t="s">
        <v>367</v>
      </c>
      <c r="C361" s="14" t="s">
        <v>396</v>
      </c>
      <c r="D361" s="14" t="s">
        <v>379</v>
      </c>
      <c r="E361" s="14" t="s">
        <v>394</v>
      </c>
      <c r="F361" s="14" t="s">
        <v>380</v>
      </c>
      <c r="G361" s="14" t="s">
        <v>383</v>
      </c>
      <c r="H361" s="14" t="s">
        <v>395</v>
      </c>
      <c r="I361" s="100"/>
      <c r="J361" s="14" t="s">
        <v>398</v>
      </c>
      <c r="K361" s="14" t="s">
        <v>397</v>
      </c>
      <c r="L361" s="12" t="s">
        <v>389</v>
      </c>
      <c r="M361" s="12" t="s">
        <v>392</v>
      </c>
      <c r="O361" s="12" t="str">
        <f t="shared" si="30"/>
        <v>第1第1火曜日</v>
      </c>
      <c r="P361" s="12" t="str">
        <f t="shared" si="31"/>
        <v>第2第2火曜日</v>
      </c>
      <c r="Q361" s="12" t="str">
        <f t="shared" si="32"/>
        <v>第3第3火曜日</v>
      </c>
      <c r="R361" s="12" t="str">
        <f t="shared" si="33"/>
        <v>第1第1金曜日</v>
      </c>
      <c r="S361" s="12" t="str">
        <f t="shared" si="34"/>
        <v>第2第2金曜日</v>
      </c>
      <c r="T361" s="12" t="str">
        <f t="shared" si="35"/>
        <v>第3第3金曜日</v>
      </c>
    </row>
    <row r="362" spans="2:20">
      <c r="B362" s="13" t="s">
        <v>368</v>
      </c>
      <c r="C362" s="14" t="s">
        <v>396</v>
      </c>
      <c r="D362" s="14" t="s">
        <v>379</v>
      </c>
      <c r="E362" s="14" t="s">
        <v>394</v>
      </c>
      <c r="F362" s="14" t="s">
        <v>380</v>
      </c>
      <c r="G362" s="14" t="s">
        <v>383</v>
      </c>
      <c r="H362" s="14" t="s">
        <v>395</v>
      </c>
      <c r="I362" s="100"/>
      <c r="J362" s="14" t="s">
        <v>398</v>
      </c>
      <c r="K362" s="14" t="s">
        <v>397</v>
      </c>
      <c r="L362" s="12" t="s">
        <v>389</v>
      </c>
      <c r="M362" s="12" t="s">
        <v>392</v>
      </c>
      <c r="O362" s="12" t="str">
        <f t="shared" si="30"/>
        <v>第1第1火曜日</v>
      </c>
      <c r="P362" s="12" t="str">
        <f t="shared" si="31"/>
        <v>第2第2火曜日</v>
      </c>
      <c r="Q362" s="12" t="str">
        <f t="shared" si="32"/>
        <v>第3第3火曜日</v>
      </c>
      <c r="R362" s="12" t="str">
        <f t="shared" si="33"/>
        <v>第1第1金曜日</v>
      </c>
      <c r="S362" s="12" t="str">
        <f t="shared" si="34"/>
        <v>第2第2金曜日</v>
      </c>
      <c r="T362" s="12" t="str">
        <f t="shared" si="35"/>
        <v>第3第3金曜日</v>
      </c>
    </row>
    <row r="363" spans="2:20">
      <c r="B363" s="13" t="s">
        <v>369</v>
      </c>
      <c r="C363" s="14" t="s">
        <v>388</v>
      </c>
      <c r="D363" s="14" t="s">
        <v>397</v>
      </c>
      <c r="E363" s="14" t="s">
        <v>391</v>
      </c>
      <c r="F363" s="14" t="s">
        <v>389</v>
      </c>
      <c r="G363" s="14" t="s">
        <v>387</v>
      </c>
      <c r="H363" s="14" t="s">
        <v>392</v>
      </c>
      <c r="I363" s="100"/>
      <c r="J363" s="14" t="s">
        <v>384</v>
      </c>
      <c r="K363" s="14" t="s">
        <v>379</v>
      </c>
      <c r="L363" s="12" t="s">
        <v>396</v>
      </c>
      <c r="M363" s="12" t="s">
        <v>394</v>
      </c>
      <c r="O363" s="12" t="str">
        <f t="shared" si="30"/>
        <v>第1第1月曜日</v>
      </c>
      <c r="P363" s="12" t="str">
        <f t="shared" si="31"/>
        <v>第2第2月曜日</v>
      </c>
      <c r="Q363" s="12" t="str">
        <f t="shared" si="32"/>
        <v>第3第3月曜日</v>
      </c>
      <c r="R363" s="12" t="str">
        <f t="shared" si="33"/>
        <v>第1第1木曜日</v>
      </c>
      <c r="S363" s="12" t="str">
        <f t="shared" si="34"/>
        <v>第2第2木曜日</v>
      </c>
      <c r="T363" s="12" t="str">
        <f t="shared" si="35"/>
        <v>第3第3木曜日</v>
      </c>
    </row>
    <row r="364" spans="2:20">
      <c r="B364" s="13" t="s">
        <v>370</v>
      </c>
      <c r="C364" s="14" t="s">
        <v>396</v>
      </c>
      <c r="D364" s="14" t="s">
        <v>379</v>
      </c>
      <c r="E364" s="14" t="s">
        <v>394</v>
      </c>
      <c r="F364" s="14" t="s">
        <v>380</v>
      </c>
      <c r="G364" s="14" t="s">
        <v>383</v>
      </c>
      <c r="H364" s="14" t="s">
        <v>395</v>
      </c>
      <c r="I364" s="100"/>
      <c r="J364" s="14" t="s">
        <v>387</v>
      </c>
      <c r="K364" s="14" t="s">
        <v>391</v>
      </c>
      <c r="L364" s="12" t="s">
        <v>397</v>
      </c>
      <c r="M364" s="12" t="s">
        <v>398</v>
      </c>
      <c r="O364" s="12" t="str">
        <f t="shared" si="30"/>
        <v>第1第1火曜日</v>
      </c>
      <c r="P364" s="12" t="str">
        <f t="shared" si="31"/>
        <v>第2第2火曜日</v>
      </c>
      <c r="Q364" s="12" t="str">
        <f t="shared" si="32"/>
        <v>第3第3火曜日</v>
      </c>
      <c r="R364" s="12" t="str">
        <f t="shared" si="33"/>
        <v>第1第1金曜日</v>
      </c>
      <c r="S364" s="12" t="str">
        <f t="shared" si="34"/>
        <v>第2第2金曜日</v>
      </c>
      <c r="T364" s="12" t="str">
        <f t="shared" si="35"/>
        <v>第3第3金曜日</v>
      </c>
    </row>
    <row r="365" spans="2:20">
      <c r="B365" s="13" t="s">
        <v>371</v>
      </c>
      <c r="C365" s="14" t="s">
        <v>396</v>
      </c>
      <c r="D365" s="14" t="s">
        <v>379</v>
      </c>
      <c r="E365" s="14" t="s">
        <v>394</v>
      </c>
      <c r="F365" s="14" t="s">
        <v>380</v>
      </c>
      <c r="G365" s="14" t="s">
        <v>383</v>
      </c>
      <c r="H365" s="14" t="s">
        <v>395</v>
      </c>
      <c r="I365" s="100"/>
      <c r="J365" s="14" t="s">
        <v>387</v>
      </c>
      <c r="K365" s="14" t="s">
        <v>391</v>
      </c>
      <c r="L365" s="12" t="s">
        <v>397</v>
      </c>
      <c r="M365" s="12" t="s">
        <v>398</v>
      </c>
      <c r="O365" s="12" t="str">
        <f t="shared" si="30"/>
        <v>第1第1火曜日</v>
      </c>
      <c r="P365" s="12" t="str">
        <f t="shared" si="31"/>
        <v>第2第2火曜日</v>
      </c>
      <c r="Q365" s="12" t="str">
        <f t="shared" si="32"/>
        <v>第3第3火曜日</v>
      </c>
      <c r="R365" s="12" t="str">
        <f t="shared" si="33"/>
        <v>第1第1金曜日</v>
      </c>
      <c r="S365" s="12" t="str">
        <f t="shared" si="34"/>
        <v>第2第2金曜日</v>
      </c>
      <c r="T365" s="12" t="str">
        <f t="shared" si="35"/>
        <v>第3第3金曜日</v>
      </c>
    </row>
    <row r="366" spans="2:20">
      <c r="B366" s="13" t="s">
        <v>372</v>
      </c>
      <c r="C366" s="14" t="s">
        <v>396</v>
      </c>
      <c r="D366" s="14" t="s">
        <v>379</v>
      </c>
      <c r="E366" s="14" t="s">
        <v>394</v>
      </c>
      <c r="F366" s="14" t="s">
        <v>380</v>
      </c>
      <c r="G366" s="14" t="s">
        <v>383</v>
      </c>
      <c r="H366" s="14" t="s">
        <v>395</v>
      </c>
      <c r="I366" s="100"/>
      <c r="J366" s="14" t="s">
        <v>391</v>
      </c>
      <c r="K366" s="14" t="s">
        <v>386</v>
      </c>
      <c r="L366" s="12" t="s">
        <v>387</v>
      </c>
      <c r="M366" s="12" t="s">
        <v>390</v>
      </c>
      <c r="O366" s="12" t="str">
        <f t="shared" si="30"/>
        <v>第1第1火曜日</v>
      </c>
      <c r="P366" s="12" t="str">
        <f t="shared" si="31"/>
        <v>第2第2火曜日</v>
      </c>
      <c r="Q366" s="12" t="str">
        <f t="shared" si="32"/>
        <v>第3第3火曜日</v>
      </c>
      <c r="R366" s="12" t="str">
        <f t="shared" si="33"/>
        <v>第1第1金曜日</v>
      </c>
      <c r="S366" s="12" t="str">
        <f t="shared" si="34"/>
        <v>第2第2金曜日</v>
      </c>
      <c r="T366" s="12" t="str">
        <f t="shared" si="35"/>
        <v>第3第3金曜日</v>
      </c>
    </row>
    <row r="367" spans="2:20">
      <c r="B367" s="13" t="s">
        <v>373</v>
      </c>
      <c r="C367" s="14" t="s">
        <v>396</v>
      </c>
      <c r="D367" s="14" t="s">
        <v>379</v>
      </c>
      <c r="E367" s="14" t="s">
        <v>394</v>
      </c>
      <c r="F367" s="14" t="s">
        <v>380</v>
      </c>
      <c r="G367" s="14" t="s">
        <v>383</v>
      </c>
      <c r="H367" s="14" t="s">
        <v>395</v>
      </c>
      <c r="I367" s="100"/>
      <c r="J367" s="14" t="s">
        <v>390</v>
      </c>
      <c r="K367" s="14" t="s">
        <v>386</v>
      </c>
      <c r="L367" s="12" t="s">
        <v>397</v>
      </c>
      <c r="M367" s="12" t="s">
        <v>398</v>
      </c>
      <c r="O367" s="12" t="str">
        <f t="shared" si="30"/>
        <v>第1第1火曜日</v>
      </c>
      <c r="P367" s="12" t="str">
        <f t="shared" si="31"/>
        <v>第2第2火曜日</v>
      </c>
      <c r="Q367" s="12" t="str">
        <f t="shared" si="32"/>
        <v>第3第3火曜日</v>
      </c>
      <c r="R367" s="12" t="str">
        <f t="shared" si="33"/>
        <v>第1第1金曜日</v>
      </c>
      <c r="S367" s="12" t="str">
        <f t="shared" si="34"/>
        <v>第2第2金曜日</v>
      </c>
      <c r="T367" s="12" t="str">
        <f t="shared" si="35"/>
        <v>第3第3金曜日</v>
      </c>
    </row>
    <row r="368" spans="2:20">
      <c r="B368" s="13" t="s">
        <v>374</v>
      </c>
      <c r="C368" s="14" t="s">
        <v>388</v>
      </c>
      <c r="D368" s="14" t="s">
        <v>397</v>
      </c>
      <c r="E368" s="14" t="s">
        <v>391</v>
      </c>
      <c r="F368" s="14" t="s">
        <v>389</v>
      </c>
      <c r="G368" s="14" t="s">
        <v>387</v>
      </c>
      <c r="H368" s="14" t="s">
        <v>392</v>
      </c>
      <c r="I368" s="100"/>
      <c r="J368" s="14" t="s">
        <v>380</v>
      </c>
      <c r="K368" s="14" t="s">
        <v>385</v>
      </c>
      <c r="L368" s="12" t="s">
        <v>383</v>
      </c>
      <c r="M368" s="12" t="s">
        <v>393</v>
      </c>
      <c r="O368" s="12" t="str">
        <f t="shared" si="30"/>
        <v>第1第1月曜日</v>
      </c>
      <c r="P368" s="12" t="str">
        <f t="shared" si="31"/>
        <v>第2第2月曜日</v>
      </c>
      <c r="Q368" s="12" t="str">
        <f t="shared" si="32"/>
        <v>第3第3月曜日</v>
      </c>
      <c r="R368" s="12" t="str">
        <f t="shared" si="33"/>
        <v>第1第1木曜日</v>
      </c>
      <c r="S368" s="12" t="str">
        <f t="shared" si="34"/>
        <v>第2第2木曜日</v>
      </c>
      <c r="T368" s="12" t="str">
        <f t="shared" si="35"/>
        <v>第3第3木曜日</v>
      </c>
    </row>
    <row r="369" spans="2:20">
      <c r="B369" s="13" t="s">
        <v>375</v>
      </c>
      <c r="C369" s="14" t="s">
        <v>388</v>
      </c>
      <c r="D369" s="14" t="s">
        <v>397</v>
      </c>
      <c r="E369" s="14" t="s">
        <v>391</v>
      </c>
      <c r="F369" s="14" t="s">
        <v>389</v>
      </c>
      <c r="G369" s="14" t="s">
        <v>387</v>
      </c>
      <c r="H369" s="14" t="s">
        <v>392</v>
      </c>
      <c r="I369" s="100"/>
      <c r="J369" s="14" t="s">
        <v>380</v>
      </c>
      <c r="K369" s="14" t="s">
        <v>385</v>
      </c>
      <c r="L369" s="12" t="s">
        <v>383</v>
      </c>
      <c r="M369" s="12" t="s">
        <v>393</v>
      </c>
      <c r="O369" s="12" t="str">
        <f t="shared" si="30"/>
        <v>第1第1月曜日</v>
      </c>
      <c r="P369" s="12" t="str">
        <f t="shared" si="31"/>
        <v>第2第2月曜日</v>
      </c>
      <c r="Q369" s="12" t="str">
        <f t="shared" si="32"/>
        <v>第3第3月曜日</v>
      </c>
      <c r="R369" s="12" t="str">
        <f t="shared" si="33"/>
        <v>第1第1木曜日</v>
      </c>
      <c r="S369" s="12" t="str">
        <f t="shared" si="34"/>
        <v>第2第2木曜日</v>
      </c>
      <c r="T369" s="12" t="str">
        <f t="shared" si="35"/>
        <v>第3第3木曜日</v>
      </c>
    </row>
    <row r="370" spans="2:20">
      <c r="B370" s="13" t="s">
        <v>376</v>
      </c>
      <c r="C370" s="14" t="s">
        <v>388</v>
      </c>
      <c r="D370" s="14" t="s">
        <v>397</v>
      </c>
      <c r="E370" s="14" t="s">
        <v>391</v>
      </c>
      <c r="F370" s="14" t="s">
        <v>389</v>
      </c>
      <c r="G370" s="14" t="s">
        <v>387</v>
      </c>
      <c r="H370" s="14" t="s">
        <v>392</v>
      </c>
      <c r="I370" s="100"/>
      <c r="J370" s="14" t="s">
        <v>396</v>
      </c>
      <c r="K370" s="14" t="s">
        <v>393</v>
      </c>
      <c r="L370" s="12" t="s">
        <v>379</v>
      </c>
      <c r="M370" s="12" t="s">
        <v>384</v>
      </c>
      <c r="O370" s="12" t="str">
        <f t="shared" si="30"/>
        <v>第1第1月曜日</v>
      </c>
      <c r="P370" s="12" t="str">
        <f t="shared" si="31"/>
        <v>第2第2月曜日</v>
      </c>
      <c r="Q370" s="12" t="str">
        <f t="shared" si="32"/>
        <v>第3第3月曜日</v>
      </c>
      <c r="R370" s="12" t="str">
        <f t="shared" si="33"/>
        <v>第1第1木曜日</v>
      </c>
      <c r="S370" s="12" t="str">
        <f t="shared" si="34"/>
        <v>第2第2木曜日</v>
      </c>
      <c r="T370" s="12" t="str">
        <f t="shared" si="35"/>
        <v>第3第3木曜日</v>
      </c>
    </row>
  </sheetData>
  <autoFilter ref="C1:M370" xr:uid="{00000000-0009-0000-0000-00000B000000}"/>
  <phoneticPr fontId="1"/>
  <dataValidations count="5">
    <dataValidation allowBlank="1" showInputMessage="1" showErrorMessage="1" prompt="月・火" sqref="C2:E370" xr:uid="{00000000-0002-0000-0B00-000000000000}"/>
    <dataValidation allowBlank="1" showInputMessage="1" showErrorMessage="1" prompt="木・金　" sqref="F2:H370" xr:uid="{00000000-0002-0000-0B00-000001000000}"/>
    <dataValidation allowBlank="1" showInputMessage="1" showErrorMessage="1" prompt="1回目" sqref="L2:L370" xr:uid="{00000000-0002-0000-0B00-000002000000}"/>
    <dataValidation allowBlank="1" showInputMessage="1" showErrorMessage="1" prompt="2回目" sqref="M2:M370" xr:uid="{00000000-0002-0000-0B00-000003000000}"/>
    <dataValidation allowBlank="1" showInputMessage="1" showErrorMessage="1" prompt="年度またぎの_x000a_変更先を入力" sqref="I2:I370" xr:uid="{00000000-0002-0000-0B00-000004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17" width="2.125" style="15"/>
    <col min="18" max="18" width="2.125" style="15" customWidth="1"/>
    <col min="19" max="21" width="2.125" style="15"/>
    <col min="22" max="22" width="2.125" style="15" customWidth="1"/>
    <col min="23"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57"/>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9"/>
    </row>
    <row r="2" spans="1:62" ht="6" customHeight="1">
      <c r="A2" s="60"/>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2"/>
    </row>
    <row r="3" spans="1:62" ht="6" customHeight="1">
      <c r="A3" s="60"/>
      <c r="B3" s="61"/>
      <c r="C3" s="61"/>
      <c r="D3" s="61"/>
      <c r="E3" s="61"/>
      <c r="F3" s="61"/>
      <c r="G3" s="61"/>
      <c r="H3" s="61"/>
      <c r="I3" s="61"/>
      <c r="J3" s="61"/>
      <c r="K3" s="157">
        <f>表紙!A1</f>
        <v>2025</v>
      </c>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61"/>
      <c r="BB3" s="61"/>
      <c r="BC3" s="61"/>
      <c r="BD3" s="61"/>
      <c r="BE3" s="61"/>
      <c r="BF3" s="61"/>
      <c r="BG3" s="61"/>
      <c r="BH3" s="61"/>
      <c r="BI3" s="61"/>
      <c r="BJ3" s="62"/>
    </row>
    <row r="4" spans="1:62" ht="6" customHeight="1">
      <c r="A4" s="60"/>
      <c r="B4" s="61"/>
      <c r="C4" s="61"/>
      <c r="D4" s="61"/>
      <c r="E4" s="61"/>
      <c r="F4" s="61"/>
      <c r="G4" s="61"/>
      <c r="H4" s="61"/>
      <c r="I4" s="61"/>
      <c r="J4" s="61"/>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61"/>
      <c r="BB4" s="61"/>
      <c r="BC4" s="61"/>
      <c r="BD4" s="61"/>
      <c r="BE4" s="61"/>
      <c r="BF4" s="61"/>
      <c r="BG4" s="61"/>
      <c r="BH4" s="61"/>
      <c r="BI4" s="61"/>
      <c r="BJ4" s="62"/>
    </row>
    <row r="5" spans="1:62" ht="6" customHeight="1">
      <c r="A5" s="60"/>
      <c r="B5" s="61"/>
      <c r="C5" s="61"/>
      <c r="D5" s="61"/>
      <c r="E5" s="61"/>
      <c r="F5" s="61"/>
      <c r="G5" s="61"/>
      <c r="H5" s="61"/>
      <c r="I5" s="61"/>
      <c r="J5" s="61"/>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61"/>
      <c r="BB5" s="61"/>
      <c r="BC5" s="61"/>
      <c r="BD5" s="61"/>
      <c r="BE5" s="61"/>
      <c r="BF5" s="61"/>
      <c r="BG5" s="61"/>
      <c r="BH5" s="61"/>
      <c r="BI5" s="61"/>
      <c r="BJ5" s="62"/>
    </row>
    <row r="6" spans="1:62" ht="6" customHeight="1">
      <c r="A6" s="60"/>
      <c r="B6" s="61"/>
      <c r="C6" s="61"/>
      <c r="D6" s="61"/>
      <c r="E6" s="61"/>
      <c r="F6" s="61"/>
      <c r="G6" s="61"/>
      <c r="H6" s="61"/>
      <c r="I6" s="61"/>
      <c r="J6" s="61"/>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61"/>
      <c r="BB6" s="61"/>
      <c r="BC6" s="61"/>
      <c r="BD6" s="61"/>
      <c r="BE6" s="61"/>
      <c r="BF6" s="61"/>
      <c r="BG6" s="61"/>
      <c r="BH6" s="61"/>
      <c r="BI6" s="61"/>
      <c r="BJ6" s="62"/>
    </row>
    <row r="7" spans="1:62" ht="6" customHeight="1">
      <c r="A7" s="60"/>
      <c r="B7" s="61"/>
      <c r="C7" s="61"/>
      <c r="D7" s="61"/>
      <c r="E7" s="61"/>
      <c r="F7" s="61"/>
      <c r="G7" s="61"/>
      <c r="H7" s="61"/>
      <c r="I7" s="61"/>
      <c r="J7" s="61"/>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61"/>
      <c r="BB7" s="61"/>
      <c r="BC7" s="61"/>
      <c r="BD7" s="61"/>
      <c r="BE7" s="61"/>
      <c r="BF7" s="61"/>
      <c r="BG7" s="61"/>
      <c r="BH7" s="61"/>
      <c r="BI7" s="61"/>
      <c r="BJ7" s="62"/>
    </row>
    <row r="8" spans="1:62" ht="6" customHeight="1">
      <c r="A8" s="60"/>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2"/>
    </row>
    <row r="9" spans="1:62" ht="6" customHeight="1" thickBot="1">
      <c r="A9" s="60"/>
      <c r="B9" s="61"/>
      <c r="C9" s="61"/>
      <c r="D9" s="61"/>
      <c r="E9" s="61"/>
      <c r="F9" s="61"/>
      <c r="G9" s="61"/>
      <c r="H9" s="61"/>
      <c r="I9" s="61"/>
      <c r="J9" s="61"/>
      <c r="K9" s="61"/>
      <c r="L9" s="61"/>
      <c r="M9" s="61"/>
      <c r="N9" s="61"/>
      <c r="O9" s="61"/>
      <c r="P9" s="61"/>
      <c r="Q9" s="61"/>
      <c r="R9" s="61"/>
      <c r="S9" s="53"/>
      <c r="T9" s="53"/>
      <c r="U9" s="53"/>
      <c r="V9" s="53"/>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2"/>
    </row>
    <row r="10" spans="1:62" ht="6" customHeight="1" thickTop="1">
      <c r="A10" s="60"/>
      <c r="B10" s="61"/>
      <c r="C10" s="61"/>
      <c r="D10" s="61"/>
      <c r="E10" s="61"/>
      <c r="F10" s="61"/>
      <c r="G10" s="61"/>
      <c r="H10" s="61"/>
      <c r="I10" s="61"/>
      <c r="J10" s="61"/>
      <c r="K10" s="61"/>
      <c r="L10" s="61"/>
      <c r="M10" s="61"/>
      <c r="N10" s="61"/>
      <c r="O10" s="61"/>
      <c r="P10" s="61"/>
      <c r="Q10" s="61"/>
      <c r="R10" s="61"/>
      <c r="S10" s="180" t="s">
        <v>8</v>
      </c>
      <c r="T10" s="180"/>
      <c r="U10" s="180"/>
      <c r="V10" s="180"/>
      <c r="W10" s="180"/>
      <c r="X10" s="180"/>
      <c r="Y10" s="180"/>
      <c r="Z10" s="180"/>
      <c r="AA10" s="181" t="str">
        <f>表紙!B13</f>
        <v>赤大路町</v>
      </c>
      <c r="AB10" s="182"/>
      <c r="AC10" s="182"/>
      <c r="AD10" s="182"/>
      <c r="AE10" s="182"/>
      <c r="AF10" s="182"/>
      <c r="AG10" s="182"/>
      <c r="AH10" s="182"/>
      <c r="AI10" s="182"/>
      <c r="AJ10" s="182"/>
      <c r="AK10" s="182"/>
      <c r="AL10" s="182"/>
      <c r="AM10" s="182"/>
      <c r="AN10" s="182"/>
      <c r="AO10" s="182"/>
      <c r="AP10" s="182"/>
      <c r="AQ10" s="182"/>
      <c r="AR10" s="183"/>
      <c r="AS10" s="61"/>
      <c r="AT10" s="61"/>
      <c r="AU10" s="61"/>
      <c r="AV10" s="61"/>
      <c r="AW10" s="61"/>
      <c r="AX10" s="61"/>
      <c r="AY10" s="61"/>
      <c r="AZ10" s="61"/>
      <c r="BA10" s="61"/>
      <c r="BB10" s="61"/>
      <c r="BC10" s="61"/>
      <c r="BD10" s="61"/>
      <c r="BE10" s="61"/>
      <c r="BF10" s="61"/>
      <c r="BG10" s="61"/>
      <c r="BH10" s="61"/>
      <c r="BI10" s="61"/>
      <c r="BJ10" s="62"/>
    </row>
    <row r="11" spans="1:62" ht="6" customHeight="1">
      <c r="A11" s="60"/>
      <c r="B11" s="61"/>
      <c r="C11" s="61"/>
      <c r="D11" s="61"/>
      <c r="E11" s="61"/>
      <c r="F11" s="61"/>
      <c r="G11" s="61"/>
      <c r="H11" s="61"/>
      <c r="I11" s="61"/>
      <c r="J11" s="61"/>
      <c r="K11" s="61"/>
      <c r="L11" s="61"/>
      <c r="M11" s="61"/>
      <c r="N11" s="61"/>
      <c r="O11" s="61"/>
      <c r="P11" s="61"/>
      <c r="Q11" s="61"/>
      <c r="R11" s="61"/>
      <c r="S11" s="180"/>
      <c r="T11" s="180"/>
      <c r="U11" s="180"/>
      <c r="V11" s="180"/>
      <c r="W11" s="180"/>
      <c r="X11" s="180"/>
      <c r="Y11" s="180"/>
      <c r="Z11" s="180"/>
      <c r="AA11" s="184"/>
      <c r="AB11" s="185"/>
      <c r="AC11" s="185"/>
      <c r="AD11" s="185"/>
      <c r="AE11" s="185"/>
      <c r="AF11" s="185"/>
      <c r="AG11" s="185"/>
      <c r="AH11" s="185"/>
      <c r="AI11" s="185"/>
      <c r="AJ11" s="185"/>
      <c r="AK11" s="185"/>
      <c r="AL11" s="185"/>
      <c r="AM11" s="185"/>
      <c r="AN11" s="185"/>
      <c r="AO11" s="185"/>
      <c r="AP11" s="185"/>
      <c r="AQ11" s="185"/>
      <c r="AR11" s="186"/>
      <c r="AS11" s="61"/>
      <c r="AT11" s="61"/>
      <c r="AU11" s="61"/>
      <c r="AV11" s="61"/>
      <c r="AW11" s="61"/>
      <c r="AX11" s="61"/>
      <c r="AY11" s="61"/>
      <c r="AZ11" s="61"/>
      <c r="BA11" s="61"/>
      <c r="BB11" s="61"/>
      <c r="BC11" s="61"/>
      <c r="BD11" s="61"/>
      <c r="BE11" s="61"/>
      <c r="BF11" s="61"/>
      <c r="BG11" s="61"/>
      <c r="BH11" s="61"/>
      <c r="BI11" s="61"/>
      <c r="BJ11" s="62"/>
    </row>
    <row r="12" spans="1:62" ht="6" customHeight="1">
      <c r="A12" s="60"/>
      <c r="B12" s="61"/>
      <c r="C12" s="61"/>
      <c r="D12" s="61"/>
      <c r="E12" s="61"/>
      <c r="F12" s="61"/>
      <c r="G12" s="61"/>
      <c r="H12" s="61"/>
      <c r="I12" s="61"/>
      <c r="J12" s="61"/>
      <c r="K12" s="61"/>
      <c r="L12" s="61"/>
      <c r="M12" s="61"/>
      <c r="N12" s="61"/>
      <c r="O12" s="61"/>
      <c r="P12" s="61"/>
      <c r="Q12" s="61"/>
      <c r="R12" s="61"/>
      <c r="S12" s="180"/>
      <c r="T12" s="180"/>
      <c r="U12" s="180"/>
      <c r="V12" s="180"/>
      <c r="W12" s="180"/>
      <c r="X12" s="180"/>
      <c r="Y12" s="180"/>
      <c r="Z12" s="180"/>
      <c r="AA12" s="184"/>
      <c r="AB12" s="185"/>
      <c r="AC12" s="185"/>
      <c r="AD12" s="185"/>
      <c r="AE12" s="185"/>
      <c r="AF12" s="185"/>
      <c r="AG12" s="185"/>
      <c r="AH12" s="185"/>
      <c r="AI12" s="185"/>
      <c r="AJ12" s="185"/>
      <c r="AK12" s="185"/>
      <c r="AL12" s="185"/>
      <c r="AM12" s="185"/>
      <c r="AN12" s="185"/>
      <c r="AO12" s="185"/>
      <c r="AP12" s="185"/>
      <c r="AQ12" s="185"/>
      <c r="AR12" s="186"/>
      <c r="AS12" s="61"/>
      <c r="AT12" s="61"/>
      <c r="AU12" s="61"/>
      <c r="AV12" s="61"/>
      <c r="AW12" s="61"/>
      <c r="AX12" s="61"/>
      <c r="AY12" s="61"/>
      <c r="AZ12" s="61"/>
      <c r="BA12" s="61"/>
      <c r="BB12" s="61"/>
      <c r="BC12" s="61"/>
      <c r="BD12" s="61"/>
      <c r="BE12" s="61"/>
      <c r="BF12" s="61"/>
      <c r="BG12" s="61"/>
      <c r="BH12" s="61"/>
      <c r="BI12" s="61"/>
      <c r="BJ12" s="62"/>
    </row>
    <row r="13" spans="1:62" ht="6" customHeight="1" thickBot="1">
      <c r="A13" s="60"/>
      <c r="B13" s="61"/>
      <c r="C13" s="61"/>
      <c r="D13" s="61"/>
      <c r="E13" s="61"/>
      <c r="F13" s="61"/>
      <c r="G13" s="61"/>
      <c r="H13" s="61"/>
      <c r="I13" s="61"/>
      <c r="J13" s="61"/>
      <c r="K13" s="61"/>
      <c r="L13" s="61"/>
      <c r="M13" s="61"/>
      <c r="N13" s="61"/>
      <c r="O13" s="61"/>
      <c r="P13" s="61"/>
      <c r="Q13" s="61"/>
      <c r="R13" s="61"/>
      <c r="S13" s="180"/>
      <c r="T13" s="180"/>
      <c r="U13" s="180"/>
      <c r="V13" s="180"/>
      <c r="W13" s="180"/>
      <c r="X13" s="180"/>
      <c r="Y13" s="180"/>
      <c r="Z13" s="180"/>
      <c r="AA13" s="187"/>
      <c r="AB13" s="188"/>
      <c r="AC13" s="188"/>
      <c r="AD13" s="188"/>
      <c r="AE13" s="188"/>
      <c r="AF13" s="188"/>
      <c r="AG13" s="188"/>
      <c r="AH13" s="188"/>
      <c r="AI13" s="188"/>
      <c r="AJ13" s="188"/>
      <c r="AK13" s="188"/>
      <c r="AL13" s="188"/>
      <c r="AM13" s="188"/>
      <c r="AN13" s="188"/>
      <c r="AO13" s="188"/>
      <c r="AP13" s="188"/>
      <c r="AQ13" s="188"/>
      <c r="AR13" s="189"/>
      <c r="AS13" s="61"/>
      <c r="AT13" s="61"/>
      <c r="AU13" s="61"/>
      <c r="AV13" s="61"/>
      <c r="AW13" s="61"/>
      <c r="AX13" s="61"/>
      <c r="AY13" s="61"/>
      <c r="AZ13" s="61"/>
      <c r="BA13" s="61"/>
      <c r="BB13" s="61"/>
      <c r="BC13" s="61"/>
      <c r="BD13" s="61"/>
      <c r="BE13" s="61"/>
      <c r="BF13" s="61"/>
      <c r="BG13" s="61"/>
      <c r="BH13" s="61"/>
      <c r="BI13" s="61"/>
      <c r="BJ13" s="62"/>
    </row>
    <row r="14" spans="1:62" ht="6" customHeight="1" thickTop="1">
      <c r="A14" s="60"/>
      <c r="B14" s="61"/>
      <c r="C14" s="61"/>
      <c r="D14" s="61"/>
      <c r="E14" s="61"/>
      <c r="F14" s="61"/>
      <c r="G14" s="61"/>
      <c r="H14" s="61"/>
      <c r="I14" s="61"/>
      <c r="J14" s="61"/>
      <c r="K14" s="61"/>
      <c r="L14" s="61"/>
      <c r="M14" s="61"/>
      <c r="N14" s="61"/>
      <c r="O14" s="61"/>
      <c r="P14" s="61"/>
      <c r="Q14" s="61"/>
      <c r="R14" s="61"/>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61"/>
      <c r="AT14" s="61"/>
      <c r="AU14" s="61"/>
      <c r="AV14" s="61"/>
      <c r="AW14" s="61"/>
      <c r="AX14" s="61"/>
      <c r="AY14" s="61"/>
      <c r="AZ14" s="61"/>
      <c r="BA14" s="61"/>
      <c r="BB14" s="61"/>
      <c r="BC14" s="61"/>
      <c r="BD14" s="61"/>
      <c r="BE14" s="61"/>
      <c r="BF14" s="61"/>
      <c r="BG14" s="61"/>
      <c r="BH14" s="61"/>
      <c r="BI14" s="61"/>
      <c r="BJ14" s="62"/>
    </row>
    <row r="15" spans="1:62" ht="6" customHeight="1">
      <c r="A15" s="60"/>
      <c r="B15" s="61"/>
      <c r="C15" s="61"/>
      <c r="D15" s="61"/>
      <c r="E15" s="61"/>
      <c r="F15" s="61"/>
      <c r="G15" s="61"/>
      <c r="H15" s="61"/>
      <c r="I15" s="61"/>
      <c r="J15" s="61"/>
      <c r="K15" s="61"/>
      <c r="L15" s="61"/>
      <c r="M15" s="61"/>
      <c r="N15" s="190">
        <f>$K$3</f>
        <v>2025</v>
      </c>
      <c r="O15" s="190"/>
      <c r="P15" s="190"/>
      <c r="Q15" s="190"/>
      <c r="R15" s="190"/>
      <c r="S15" s="190"/>
      <c r="T15" s="156" t="str">
        <f>IF(VLOOKUP($AA$10,収集日程!$B$1:$J$600,8,0)="","",VLOOKUP($AA$10,収集日程!$B$1:$J$600,8,0))</f>
        <v/>
      </c>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90">
        <f>$K$3</f>
        <v>2025</v>
      </c>
      <c r="AS15" s="190"/>
      <c r="AT15" s="190"/>
      <c r="AU15" s="190"/>
      <c r="AV15" s="190"/>
      <c r="AW15" s="190"/>
      <c r="AX15" s="61"/>
      <c r="AY15" s="61"/>
      <c r="AZ15" s="61"/>
      <c r="BA15" s="61"/>
      <c r="BB15" s="61"/>
      <c r="BC15" s="61"/>
      <c r="BD15" s="61"/>
      <c r="BE15" s="61"/>
      <c r="BF15" s="61"/>
      <c r="BG15" s="61"/>
      <c r="BH15" s="61"/>
      <c r="BI15" s="61"/>
      <c r="BJ15" s="62"/>
    </row>
    <row r="16" spans="1:62" ht="6" customHeight="1">
      <c r="A16" s="60"/>
      <c r="B16" s="61"/>
      <c r="C16" s="61"/>
      <c r="D16" s="61"/>
      <c r="E16" s="61"/>
      <c r="F16" s="61"/>
      <c r="G16" s="61"/>
      <c r="H16" s="61"/>
      <c r="I16" s="61"/>
      <c r="J16" s="61"/>
      <c r="K16" s="61"/>
      <c r="L16" s="61"/>
      <c r="M16" s="61"/>
      <c r="N16" s="190"/>
      <c r="O16" s="190"/>
      <c r="P16" s="190"/>
      <c r="Q16" s="190"/>
      <c r="R16" s="190"/>
      <c r="S16" s="190"/>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90"/>
      <c r="AS16" s="190"/>
      <c r="AT16" s="190"/>
      <c r="AU16" s="190"/>
      <c r="AV16" s="190"/>
      <c r="AW16" s="190"/>
      <c r="AX16" s="61"/>
      <c r="AY16" s="61"/>
      <c r="AZ16" s="61"/>
      <c r="BA16" s="61"/>
      <c r="BB16" s="61"/>
      <c r="BC16" s="61"/>
      <c r="BD16" s="61"/>
      <c r="BE16" s="61"/>
      <c r="BF16" s="61"/>
      <c r="BG16" s="61"/>
      <c r="BH16" s="61"/>
      <c r="BI16" s="61"/>
      <c r="BJ16" s="62"/>
    </row>
    <row r="17" spans="1:62" ht="6" customHeight="1">
      <c r="A17" s="60"/>
      <c r="B17" s="61"/>
      <c r="C17" s="61"/>
      <c r="D17" s="61"/>
      <c r="E17" s="61"/>
      <c r="F17" s="61"/>
      <c r="G17" s="61"/>
      <c r="H17" s="61"/>
      <c r="I17" s="61"/>
      <c r="J17" s="61"/>
      <c r="K17" s="61"/>
      <c r="L17" s="61"/>
      <c r="M17" s="61"/>
      <c r="N17" s="190"/>
      <c r="O17" s="190"/>
      <c r="P17" s="190"/>
      <c r="Q17" s="190"/>
      <c r="R17" s="190"/>
      <c r="S17" s="190"/>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90"/>
      <c r="AS17" s="190"/>
      <c r="AT17" s="190"/>
      <c r="AU17" s="190"/>
      <c r="AV17" s="190"/>
      <c r="AW17" s="190"/>
      <c r="AX17" s="61"/>
      <c r="AY17" s="61"/>
      <c r="AZ17" s="61"/>
      <c r="BA17" s="61"/>
      <c r="BB17" s="61"/>
      <c r="BC17" s="61"/>
      <c r="BD17" s="61"/>
      <c r="BE17" s="61"/>
      <c r="BF17" s="61"/>
      <c r="BG17" s="61"/>
      <c r="BH17" s="61"/>
      <c r="BI17" s="61"/>
      <c r="BJ17" s="62"/>
    </row>
    <row r="18" spans="1:62" ht="6" customHeight="1">
      <c r="A18" s="60"/>
      <c r="B18" s="61"/>
      <c r="C18" s="61"/>
      <c r="D18" s="61"/>
      <c r="E18" s="61"/>
      <c r="F18" s="61"/>
      <c r="G18" s="61"/>
      <c r="H18" s="61"/>
      <c r="I18" s="61"/>
      <c r="J18" s="61"/>
      <c r="K18" s="61"/>
      <c r="L18" s="61"/>
      <c r="M18" s="61"/>
      <c r="N18" s="190"/>
      <c r="O18" s="190"/>
      <c r="P18" s="190"/>
      <c r="Q18" s="190"/>
      <c r="R18" s="190"/>
      <c r="S18" s="190"/>
      <c r="T18" s="156" t="str">
        <f>IF(VLOOKUP($AA$10,収集日程!$B$1:$J$600,9,0)="","",VLOOKUP($AA$10,収集日程!$B$1:$J$600,9,0))</f>
        <v/>
      </c>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90"/>
      <c r="AS18" s="190"/>
      <c r="AT18" s="190"/>
      <c r="AU18" s="190"/>
      <c r="AV18" s="190"/>
      <c r="AW18" s="190"/>
      <c r="AX18" s="61"/>
      <c r="AY18" s="61"/>
      <c r="AZ18" s="61"/>
      <c r="BA18" s="61"/>
      <c r="BB18" s="61"/>
      <c r="BC18" s="61"/>
      <c r="BD18" s="61"/>
      <c r="BE18" s="61"/>
      <c r="BF18" s="61"/>
      <c r="BG18" s="61"/>
      <c r="BH18" s="61"/>
      <c r="BI18" s="61"/>
      <c r="BJ18" s="62"/>
    </row>
    <row r="19" spans="1:62" ht="6" customHeight="1">
      <c r="A19" s="60"/>
      <c r="B19" s="61"/>
      <c r="C19" s="63"/>
      <c r="D19" s="64"/>
      <c r="E19" s="64"/>
      <c r="F19" s="64"/>
      <c r="G19" s="64"/>
      <c r="H19" s="64"/>
      <c r="I19" s="64"/>
      <c r="J19" s="64"/>
      <c r="K19" s="64"/>
      <c r="L19" s="64"/>
      <c r="M19" s="64"/>
      <c r="N19" s="64"/>
      <c r="O19" s="158">
        <v>4</v>
      </c>
      <c r="P19" s="158"/>
      <c r="Q19" s="178" t="s">
        <v>6</v>
      </c>
      <c r="R19" s="178"/>
      <c r="S19" s="64"/>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63"/>
      <c r="AS19" s="158">
        <v>5</v>
      </c>
      <c r="AT19" s="158"/>
      <c r="AU19" s="178" t="s">
        <v>6</v>
      </c>
      <c r="AV19" s="178"/>
      <c r="AW19" s="63"/>
      <c r="AX19" s="63"/>
      <c r="AY19" s="63"/>
      <c r="AZ19" s="63"/>
      <c r="BA19" s="63"/>
      <c r="BB19" s="63"/>
      <c r="BC19" s="63"/>
      <c r="BD19" s="63"/>
      <c r="BE19" s="63"/>
      <c r="BF19" s="63"/>
      <c r="BG19" s="63"/>
      <c r="BH19" s="63"/>
      <c r="BI19" s="61"/>
      <c r="BJ19" s="62"/>
    </row>
    <row r="20" spans="1:62" ht="6" customHeight="1">
      <c r="A20" s="60"/>
      <c r="B20" s="61"/>
      <c r="C20" s="64"/>
      <c r="D20" s="64"/>
      <c r="E20" s="64"/>
      <c r="F20" s="64"/>
      <c r="G20" s="64"/>
      <c r="H20" s="64"/>
      <c r="I20" s="64"/>
      <c r="J20" s="64"/>
      <c r="K20" s="64"/>
      <c r="L20" s="64"/>
      <c r="M20" s="64"/>
      <c r="N20" s="64"/>
      <c r="O20" s="158"/>
      <c r="P20" s="158"/>
      <c r="Q20" s="178"/>
      <c r="R20" s="178"/>
      <c r="S20" s="64"/>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63"/>
      <c r="AS20" s="158"/>
      <c r="AT20" s="158"/>
      <c r="AU20" s="178"/>
      <c r="AV20" s="178"/>
      <c r="AW20" s="63"/>
      <c r="AX20" s="63"/>
      <c r="AY20" s="63"/>
      <c r="AZ20" s="63"/>
      <c r="BA20" s="63"/>
      <c r="BB20" s="63"/>
      <c r="BC20" s="63"/>
      <c r="BD20" s="63"/>
      <c r="BE20" s="63"/>
      <c r="BF20" s="63"/>
      <c r="BG20" s="63"/>
      <c r="BH20" s="63"/>
      <c r="BI20" s="61"/>
      <c r="BJ20" s="62"/>
    </row>
    <row r="21" spans="1:62" ht="6" customHeight="1">
      <c r="A21" s="60"/>
      <c r="B21" s="61"/>
      <c r="C21" s="64"/>
      <c r="D21" s="64"/>
      <c r="E21" s="64"/>
      <c r="F21" s="64"/>
      <c r="G21" s="64"/>
      <c r="H21" s="64"/>
      <c r="I21" s="64"/>
      <c r="J21" s="64"/>
      <c r="K21" s="64"/>
      <c r="L21" s="64"/>
      <c r="M21" s="64"/>
      <c r="N21" s="64"/>
      <c r="O21" s="159"/>
      <c r="P21" s="159"/>
      <c r="Q21" s="179"/>
      <c r="R21" s="179"/>
      <c r="S21" s="54"/>
      <c r="T21" s="54"/>
      <c r="U21" s="64"/>
      <c r="V21" s="64"/>
      <c r="W21" s="64"/>
      <c r="X21" s="64"/>
      <c r="Y21" s="64"/>
      <c r="Z21" s="64"/>
      <c r="AA21" s="64"/>
      <c r="AB21" s="64"/>
      <c r="AC21" s="64"/>
      <c r="AD21" s="64"/>
      <c r="AE21" s="61"/>
      <c r="AF21" s="61"/>
      <c r="AG21" s="55"/>
      <c r="AH21" s="55"/>
      <c r="AI21" s="55"/>
      <c r="AJ21" s="55"/>
      <c r="AK21" s="55"/>
      <c r="AL21" s="55"/>
      <c r="AM21" s="55"/>
      <c r="AN21" s="55"/>
      <c r="AO21" s="55"/>
      <c r="AP21" s="55"/>
      <c r="AQ21" s="55"/>
      <c r="AR21" s="55"/>
      <c r="AS21" s="159"/>
      <c r="AT21" s="159"/>
      <c r="AU21" s="179"/>
      <c r="AV21" s="179"/>
      <c r="AW21" s="55"/>
      <c r="AX21" s="55"/>
      <c r="AY21" s="55"/>
      <c r="AZ21" s="55"/>
      <c r="BA21" s="55"/>
      <c r="BB21" s="55"/>
      <c r="BC21" s="55"/>
      <c r="BD21" s="55"/>
      <c r="BE21" s="55"/>
      <c r="BF21" s="55"/>
      <c r="BG21" s="55"/>
      <c r="BH21" s="55"/>
      <c r="BI21" s="61"/>
      <c r="BJ21" s="62"/>
    </row>
    <row r="22" spans="1:62" ht="6" customHeight="1">
      <c r="A22" s="60"/>
      <c r="B22" s="61"/>
      <c r="C22" s="191" t="s">
        <v>7</v>
      </c>
      <c r="D22" s="192"/>
      <c r="E22" s="192"/>
      <c r="F22" s="193"/>
      <c r="G22" s="160" t="s">
        <v>0</v>
      </c>
      <c r="H22" s="161"/>
      <c r="I22" s="161"/>
      <c r="J22" s="162"/>
      <c r="K22" s="160" t="s">
        <v>1</v>
      </c>
      <c r="L22" s="161"/>
      <c r="M22" s="161"/>
      <c r="N22" s="162"/>
      <c r="O22" s="160" t="s">
        <v>2</v>
      </c>
      <c r="P22" s="161"/>
      <c r="Q22" s="161"/>
      <c r="R22" s="162"/>
      <c r="S22" s="160" t="s">
        <v>3</v>
      </c>
      <c r="T22" s="161"/>
      <c r="U22" s="161"/>
      <c r="V22" s="162"/>
      <c r="W22" s="160" t="s">
        <v>4</v>
      </c>
      <c r="X22" s="161"/>
      <c r="Y22" s="161"/>
      <c r="Z22" s="162"/>
      <c r="AA22" s="169" t="s">
        <v>5</v>
      </c>
      <c r="AB22" s="170"/>
      <c r="AC22" s="170"/>
      <c r="AD22" s="171"/>
      <c r="AE22" s="61"/>
      <c r="AF22" s="61"/>
      <c r="AG22" s="191" t="s">
        <v>7</v>
      </c>
      <c r="AH22" s="192"/>
      <c r="AI22" s="192"/>
      <c r="AJ22" s="193"/>
      <c r="AK22" s="160" t="s">
        <v>0</v>
      </c>
      <c r="AL22" s="161"/>
      <c r="AM22" s="161"/>
      <c r="AN22" s="162"/>
      <c r="AO22" s="160" t="s">
        <v>1</v>
      </c>
      <c r="AP22" s="161"/>
      <c r="AQ22" s="161"/>
      <c r="AR22" s="162"/>
      <c r="AS22" s="160" t="s">
        <v>2</v>
      </c>
      <c r="AT22" s="161"/>
      <c r="AU22" s="161"/>
      <c r="AV22" s="162"/>
      <c r="AW22" s="160" t="s">
        <v>3</v>
      </c>
      <c r="AX22" s="161"/>
      <c r="AY22" s="161"/>
      <c r="AZ22" s="162"/>
      <c r="BA22" s="160" t="s">
        <v>4</v>
      </c>
      <c r="BB22" s="161"/>
      <c r="BC22" s="161"/>
      <c r="BD22" s="162"/>
      <c r="BE22" s="169" t="s">
        <v>5</v>
      </c>
      <c r="BF22" s="170"/>
      <c r="BG22" s="170"/>
      <c r="BH22" s="171"/>
      <c r="BI22" s="61"/>
      <c r="BJ22" s="62"/>
    </row>
    <row r="23" spans="1:62" ht="6" customHeight="1">
      <c r="A23" s="60"/>
      <c r="B23" s="61"/>
      <c r="C23" s="194"/>
      <c r="D23" s="195"/>
      <c r="E23" s="195"/>
      <c r="F23" s="196"/>
      <c r="G23" s="163"/>
      <c r="H23" s="164"/>
      <c r="I23" s="164"/>
      <c r="J23" s="165"/>
      <c r="K23" s="163"/>
      <c r="L23" s="164"/>
      <c r="M23" s="164"/>
      <c r="N23" s="165"/>
      <c r="O23" s="163"/>
      <c r="P23" s="164"/>
      <c r="Q23" s="164"/>
      <c r="R23" s="165"/>
      <c r="S23" s="163"/>
      <c r="T23" s="164"/>
      <c r="U23" s="164"/>
      <c r="V23" s="165"/>
      <c r="W23" s="163"/>
      <c r="X23" s="164"/>
      <c r="Y23" s="164"/>
      <c r="Z23" s="165"/>
      <c r="AA23" s="172"/>
      <c r="AB23" s="173"/>
      <c r="AC23" s="173"/>
      <c r="AD23" s="174"/>
      <c r="AE23" s="61"/>
      <c r="AF23" s="61"/>
      <c r="AG23" s="194"/>
      <c r="AH23" s="195"/>
      <c r="AI23" s="195"/>
      <c r="AJ23" s="196"/>
      <c r="AK23" s="163"/>
      <c r="AL23" s="164"/>
      <c r="AM23" s="164"/>
      <c r="AN23" s="165"/>
      <c r="AO23" s="163"/>
      <c r="AP23" s="164"/>
      <c r="AQ23" s="164"/>
      <c r="AR23" s="165"/>
      <c r="AS23" s="163"/>
      <c r="AT23" s="164"/>
      <c r="AU23" s="164"/>
      <c r="AV23" s="165"/>
      <c r="AW23" s="163"/>
      <c r="AX23" s="164"/>
      <c r="AY23" s="164"/>
      <c r="AZ23" s="165"/>
      <c r="BA23" s="163"/>
      <c r="BB23" s="164"/>
      <c r="BC23" s="164"/>
      <c r="BD23" s="165"/>
      <c r="BE23" s="172"/>
      <c r="BF23" s="173"/>
      <c r="BG23" s="173"/>
      <c r="BH23" s="174"/>
      <c r="BI23" s="61"/>
      <c r="BJ23" s="62"/>
    </row>
    <row r="24" spans="1:62" ht="6" customHeight="1">
      <c r="A24" s="60"/>
      <c r="B24" s="61"/>
      <c r="C24" s="197"/>
      <c r="D24" s="198"/>
      <c r="E24" s="198"/>
      <c r="F24" s="199"/>
      <c r="G24" s="166"/>
      <c r="H24" s="167"/>
      <c r="I24" s="167"/>
      <c r="J24" s="168"/>
      <c r="K24" s="166"/>
      <c r="L24" s="167"/>
      <c r="M24" s="167"/>
      <c r="N24" s="168"/>
      <c r="O24" s="166"/>
      <c r="P24" s="167"/>
      <c r="Q24" s="167"/>
      <c r="R24" s="168"/>
      <c r="S24" s="166"/>
      <c r="T24" s="167"/>
      <c r="U24" s="167"/>
      <c r="V24" s="168"/>
      <c r="W24" s="166"/>
      <c r="X24" s="167"/>
      <c r="Y24" s="167"/>
      <c r="Z24" s="168"/>
      <c r="AA24" s="175"/>
      <c r="AB24" s="176"/>
      <c r="AC24" s="176"/>
      <c r="AD24" s="177"/>
      <c r="AE24" s="61"/>
      <c r="AF24" s="61"/>
      <c r="AG24" s="197"/>
      <c r="AH24" s="198"/>
      <c r="AI24" s="198"/>
      <c r="AJ24" s="199"/>
      <c r="AK24" s="166"/>
      <c r="AL24" s="167"/>
      <c r="AM24" s="167"/>
      <c r="AN24" s="168"/>
      <c r="AO24" s="166"/>
      <c r="AP24" s="167"/>
      <c r="AQ24" s="167"/>
      <c r="AR24" s="168"/>
      <c r="AS24" s="166"/>
      <c r="AT24" s="167"/>
      <c r="AU24" s="167"/>
      <c r="AV24" s="168"/>
      <c r="AW24" s="166"/>
      <c r="AX24" s="167"/>
      <c r="AY24" s="167"/>
      <c r="AZ24" s="168"/>
      <c r="BA24" s="166"/>
      <c r="BB24" s="167"/>
      <c r="BC24" s="167"/>
      <c r="BD24" s="168"/>
      <c r="BE24" s="175"/>
      <c r="BF24" s="176"/>
      <c r="BG24" s="176"/>
      <c r="BH24" s="177"/>
      <c r="BI24" s="61"/>
      <c r="BJ24" s="62"/>
    </row>
    <row r="25" spans="1:62" ht="6" customHeight="1">
      <c r="A25" s="60"/>
      <c r="B25" s="61"/>
      <c r="C25" s="139">
        <f>DATE($K$3,O19,1)-WEEKDAY(DATE($K$3,O19,1))+1</f>
        <v>45746</v>
      </c>
      <c r="D25" s="140"/>
      <c r="E25" s="16"/>
      <c r="F25" s="17"/>
      <c r="G25" s="131">
        <f>C25+1</f>
        <v>45747</v>
      </c>
      <c r="H25" s="132"/>
      <c r="I25" s="16"/>
      <c r="J25" s="17"/>
      <c r="K25" s="131">
        <f>G25+1</f>
        <v>45748</v>
      </c>
      <c r="L25" s="132"/>
      <c r="M25" s="16"/>
      <c r="N25" s="17"/>
      <c r="O25" s="131">
        <f>K25+1</f>
        <v>45749</v>
      </c>
      <c r="P25" s="132"/>
      <c r="Q25" s="18"/>
      <c r="R25" s="19"/>
      <c r="S25" s="131">
        <f>O25+1</f>
        <v>45750</v>
      </c>
      <c r="T25" s="132"/>
      <c r="U25" s="16"/>
      <c r="V25" s="17"/>
      <c r="W25" s="131">
        <f>S25+1</f>
        <v>45751</v>
      </c>
      <c r="X25" s="132"/>
      <c r="Y25" s="16"/>
      <c r="Z25" s="17"/>
      <c r="AA25" s="135">
        <f>W25+1</f>
        <v>45752</v>
      </c>
      <c r="AB25" s="136"/>
      <c r="AC25" s="20"/>
      <c r="AD25" s="21"/>
      <c r="AE25" s="56"/>
      <c r="AF25" s="56"/>
      <c r="AG25" s="139">
        <f>DATE($K$3,AS19,1)-WEEKDAY(DATE($K$3,AS19,1))+1</f>
        <v>45774</v>
      </c>
      <c r="AH25" s="140"/>
      <c r="AI25" s="16"/>
      <c r="AJ25" s="17"/>
      <c r="AK25" s="131">
        <f>AG25+1</f>
        <v>45775</v>
      </c>
      <c r="AL25" s="132"/>
      <c r="AM25" s="16"/>
      <c r="AN25" s="17"/>
      <c r="AO25" s="131">
        <f>AK25+1</f>
        <v>45776</v>
      </c>
      <c r="AP25" s="132"/>
      <c r="AQ25" s="16"/>
      <c r="AR25" s="17"/>
      <c r="AS25" s="131">
        <f>AO25+1</f>
        <v>45777</v>
      </c>
      <c r="AT25" s="132"/>
      <c r="AU25" s="16"/>
      <c r="AV25" s="17"/>
      <c r="AW25" s="131">
        <f>AS25+1</f>
        <v>45778</v>
      </c>
      <c r="AX25" s="132"/>
      <c r="AY25" s="16"/>
      <c r="AZ25" s="17"/>
      <c r="BA25" s="131">
        <f>AW25+1</f>
        <v>45779</v>
      </c>
      <c r="BB25" s="132"/>
      <c r="BC25" s="16"/>
      <c r="BD25" s="17"/>
      <c r="BE25" s="135">
        <f>BA25+1</f>
        <v>45780</v>
      </c>
      <c r="BF25" s="136"/>
      <c r="BG25" s="20"/>
      <c r="BH25" s="21"/>
      <c r="BI25" s="61"/>
      <c r="BJ25" s="62"/>
    </row>
    <row r="26" spans="1:62" ht="6" customHeight="1">
      <c r="A26" s="60"/>
      <c r="B26" s="61"/>
      <c r="C26" s="141"/>
      <c r="D26" s="142"/>
      <c r="E26" s="22"/>
      <c r="F26" s="23"/>
      <c r="G26" s="133"/>
      <c r="H26" s="134"/>
      <c r="I26" s="22"/>
      <c r="J26" s="23"/>
      <c r="K26" s="133"/>
      <c r="L26" s="134"/>
      <c r="M26" s="22"/>
      <c r="N26" s="23"/>
      <c r="O26" s="133"/>
      <c r="P26" s="134"/>
      <c r="Q26" s="24"/>
      <c r="R26" s="25"/>
      <c r="S26" s="133"/>
      <c r="T26" s="134"/>
      <c r="U26" s="22"/>
      <c r="V26" s="23"/>
      <c r="W26" s="133"/>
      <c r="X26" s="134"/>
      <c r="Y26" s="22"/>
      <c r="Z26" s="23"/>
      <c r="AA26" s="137"/>
      <c r="AB26" s="138"/>
      <c r="AC26" s="26"/>
      <c r="AD26" s="27"/>
      <c r="AE26" s="56"/>
      <c r="AF26" s="56"/>
      <c r="AG26" s="141"/>
      <c r="AH26" s="142"/>
      <c r="AI26" s="22"/>
      <c r="AJ26" s="23"/>
      <c r="AK26" s="133"/>
      <c r="AL26" s="134"/>
      <c r="AM26" s="22"/>
      <c r="AN26" s="23"/>
      <c r="AO26" s="133"/>
      <c r="AP26" s="134"/>
      <c r="AQ26" s="22"/>
      <c r="AR26" s="23"/>
      <c r="AS26" s="133"/>
      <c r="AT26" s="134"/>
      <c r="AU26" s="22"/>
      <c r="AV26" s="23"/>
      <c r="AW26" s="133"/>
      <c r="AX26" s="134"/>
      <c r="AY26" s="22"/>
      <c r="AZ26" s="23"/>
      <c r="BA26" s="133"/>
      <c r="BB26" s="134"/>
      <c r="BC26" s="22"/>
      <c r="BD26" s="23"/>
      <c r="BE26" s="137"/>
      <c r="BF26" s="138"/>
      <c r="BG26" s="26"/>
      <c r="BH26" s="27"/>
      <c r="BI26" s="61"/>
      <c r="BJ26" s="62"/>
    </row>
    <row r="27" spans="1:62" ht="6" customHeight="1">
      <c r="A27" s="60"/>
      <c r="B27" s="61"/>
      <c r="C27" s="141"/>
      <c r="D27" s="142"/>
      <c r="E27" s="22"/>
      <c r="F27" s="23"/>
      <c r="G27" s="133"/>
      <c r="H27" s="134"/>
      <c r="I27" s="22"/>
      <c r="J27" s="23"/>
      <c r="K27" s="133"/>
      <c r="L27" s="134"/>
      <c r="M27" s="22"/>
      <c r="N27" s="23"/>
      <c r="O27" s="133"/>
      <c r="P27" s="134"/>
      <c r="Q27" s="24"/>
      <c r="R27" s="25"/>
      <c r="S27" s="133"/>
      <c r="T27" s="134"/>
      <c r="U27" s="22"/>
      <c r="V27" s="23"/>
      <c r="W27" s="133"/>
      <c r="X27" s="134"/>
      <c r="Y27" s="22"/>
      <c r="Z27" s="23"/>
      <c r="AA27" s="137"/>
      <c r="AB27" s="138"/>
      <c r="AC27" s="26"/>
      <c r="AD27" s="27"/>
      <c r="AE27" s="56"/>
      <c r="AF27" s="56"/>
      <c r="AG27" s="141"/>
      <c r="AH27" s="142"/>
      <c r="AI27" s="22"/>
      <c r="AJ27" s="23"/>
      <c r="AK27" s="133"/>
      <c r="AL27" s="134"/>
      <c r="AM27" s="22"/>
      <c r="AN27" s="23"/>
      <c r="AO27" s="133"/>
      <c r="AP27" s="134"/>
      <c r="AQ27" s="22"/>
      <c r="AR27" s="23"/>
      <c r="AS27" s="133"/>
      <c r="AT27" s="134"/>
      <c r="AU27" s="22"/>
      <c r="AV27" s="23"/>
      <c r="AW27" s="133"/>
      <c r="AX27" s="134"/>
      <c r="AY27" s="22"/>
      <c r="AZ27" s="23"/>
      <c r="BA27" s="133"/>
      <c r="BB27" s="134"/>
      <c r="BC27" s="22"/>
      <c r="BD27" s="23"/>
      <c r="BE27" s="137"/>
      <c r="BF27" s="138"/>
      <c r="BG27" s="26"/>
      <c r="BH27" s="27"/>
      <c r="BI27" s="61"/>
      <c r="BJ27" s="62"/>
    </row>
    <row r="28" spans="1:62" ht="6" customHeight="1">
      <c r="A28" s="60"/>
      <c r="B28" s="61"/>
      <c r="C28" s="28"/>
      <c r="D28" s="26"/>
      <c r="E28" s="26"/>
      <c r="F28" s="27"/>
      <c r="G28" s="143"/>
      <c r="H28" s="144"/>
      <c r="I28" s="144"/>
      <c r="J28" s="145"/>
      <c r="K28" s="143"/>
      <c r="L28" s="144"/>
      <c r="M28" s="144"/>
      <c r="N28" s="145"/>
      <c r="O28" s="143"/>
      <c r="P28" s="144"/>
      <c r="Q28" s="144"/>
      <c r="R28" s="145"/>
      <c r="S28" s="143"/>
      <c r="T28" s="144"/>
      <c r="U28" s="144"/>
      <c r="V28" s="145"/>
      <c r="W28" s="143"/>
      <c r="X28" s="144"/>
      <c r="Y28" s="144"/>
      <c r="Z28" s="145"/>
      <c r="AA28" s="28"/>
      <c r="AB28" s="26"/>
      <c r="AC28" s="26"/>
      <c r="AD28" s="27"/>
      <c r="AE28" s="56"/>
      <c r="AF28" s="56"/>
      <c r="AG28" s="28"/>
      <c r="AH28" s="26"/>
      <c r="AI28" s="26"/>
      <c r="AJ28" s="27"/>
      <c r="AK28" s="143"/>
      <c r="AL28" s="144"/>
      <c r="AM28" s="144"/>
      <c r="AN28" s="145"/>
      <c r="AO28" s="143"/>
      <c r="AP28" s="144"/>
      <c r="AQ28" s="144"/>
      <c r="AR28" s="145"/>
      <c r="AS28" s="143"/>
      <c r="AT28" s="144"/>
      <c r="AU28" s="144"/>
      <c r="AV28" s="145"/>
      <c r="AW28" s="143"/>
      <c r="AX28" s="144"/>
      <c r="AY28" s="144"/>
      <c r="AZ28" s="145"/>
      <c r="BA28" s="143"/>
      <c r="BB28" s="144"/>
      <c r="BC28" s="144"/>
      <c r="BD28" s="145"/>
      <c r="BE28" s="28"/>
      <c r="BF28" s="26"/>
      <c r="BG28" s="26"/>
      <c r="BH28" s="27"/>
      <c r="BI28" s="61"/>
      <c r="BJ28" s="62"/>
    </row>
    <row r="29" spans="1:62" ht="6" customHeight="1">
      <c r="A29" s="60"/>
      <c r="B29" s="61"/>
      <c r="C29" s="28"/>
      <c r="D29" s="26"/>
      <c r="E29" s="26"/>
      <c r="F29" s="27"/>
      <c r="G29" s="143"/>
      <c r="H29" s="144"/>
      <c r="I29" s="144"/>
      <c r="J29" s="145"/>
      <c r="K29" s="143"/>
      <c r="L29" s="144"/>
      <c r="M29" s="144"/>
      <c r="N29" s="145"/>
      <c r="O29" s="143"/>
      <c r="P29" s="144"/>
      <c r="Q29" s="144"/>
      <c r="R29" s="145"/>
      <c r="S29" s="143"/>
      <c r="T29" s="144"/>
      <c r="U29" s="144"/>
      <c r="V29" s="145"/>
      <c r="W29" s="143"/>
      <c r="X29" s="144"/>
      <c r="Y29" s="144"/>
      <c r="Z29" s="145"/>
      <c r="AA29" s="28"/>
      <c r="AB29" s="26"/>
      <c r="AC29" s="26"/>
      <c r="AD29" s="27"/>
      <c r="AE29" s="56"/>
      <c r="AF29" s="56"/>
      <c r="AG29" s="28"/>
      <c r="AH29" s="26"/>
      <c r="AI29" s="26"/>
      <c r="AJ29" s="27"/>
      <c r="AK29" s="143"/>
      <c r="AL29" s="144"/>
      <c r="AM29" s="144"/>
      <c r="AN29" s="145"/>
      <c r="AO29" s="143"/>
      <c r="AP29" s="144"/>
      <c r="AQ29" s="144"/>
      <c r="AR29" s="145"/>
      <c r="AS29" s="143"/>
      <c r="AT29" s="144"/>
      <c r="AU29" s="144"/>
      <c r="AV29" s="145"/>
      <c r="AW29" s="143"/>
      <c r="AX29" s="144"/>
      <c r="AY29" s="144"/>
      <c r="AZ29" s="145"/>
      <c r="BA29" s="143"/>
      <c r="BB29" s="144"/>
      <c r="BC29" s="144"/>
      <c r="BD29" s="145"/>
      <c r="BE29" s="28"/>
      <c r="BF29" s="26"/>
      <c r="BG29" s="26"/>
      <c r="BH29" s="27"/>
      <c r="BI29" s="61"/>
      <c r="BJ29" s="62"/>
    </row>
    <row r="30" spans="1:62" ht="6" customHeight="1">
      <c r="A30" s="60"/>
      <c r="B30" s="61"/>
      <c r="C30" s="28"/>
      <c r="D30" s="26"/>
      <c r="E30" s="26"/>
      <c r="F30" s="27"/>
      <c r="G30" s="150"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30" s="151"/>
      <c r="I30" s="151"/>
      <c r="J30" s="152"/>
      <c r="K30" s="150"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51"/>
      <c r="M30" s="151"/>
      <c r="N30" s="152"/>
      <c r="O30" s="150"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51"/>
      <c r="Q30" s="151"/>
      <c r="R30" s="152"/>
      <c r="S30" s="150"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51"/>
      <c r="U30" s="151"/>
      <c r="V30" s="152"/>
      <c r="W30" s="150"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51"/>
      <c r="Y30" s="151"/>
      <c r="Z30" s="152"/>
      <c r="AA30" s="28"/>
      <c r="AB30" s="26"/>
      <c r="AC30" s="26"/>
      <c r="AD30" s="27"/>
      <c r="AE30" s="56"/>
      <c r="AF30" s="56"/>
      <c r="AG30" s="28"/>
      <c r="AH30" s="26"/>
      <c r="AI30" s="26"/>
      <c r="AJ30" s="27"/>
      <c r="AK30" s="150"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30" s="151"/>
      <c r="AM30" s="151"/>
      <c r="AN30" s="152"/>
      <c r="AO30" s="150"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51"/>
      <c r="AQ30" s="151"/>
      <c r="AR30" s="152"/>
      <c r="AS30" s="150"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AT30" s="151"/>
      <c r="AU30" s="151"/>
      <c r="AV30" s="152"/>
      <c r="AW30" s="150"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30" s="151"/>
      <c r="AY30" s="151"/>
      <c r="AZ30" s="152"/>
      <c r="BA30" s="150"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51"/>
      <c r="BC30" s="151"/>
      <c r="BD30" s="152"/>
      <c r="BE30" s="28"/>
      <c r="BF30" s="26"/>
      <c r="BG30" s="26"/>
      <c r="BH30" s="27"/>
      <c r="BI30" s="61"/>
      <c r="BJ30" s="62"/>
    </row>
    <row r="31" spans="1:62" ht="6" customHeight="1">
      <c r="A31" s="60"/>
      <c r="B31" s="61"/>
      <c r="C31" s="28"/>
      <c r="D31" s="26"/>
      <c r="E31" s="26"/>
      <c r="F31" s="27"/>
      <c r="G31" s="150"/>
      <c r="H31" s="151"/>
      <c r="I31" s="151"/>
      <c r="J31" s="152"/>
      <c r="K31" s="150"/>
      <c r="L31" s="151"/>
      <c r="M31" s="151"/>
      <c r="N31" s="152"/>
      <c r="O31" s="150"/>
      <c r="P31" s="151"/>
      <c r="Q31" s="151"/>
      <c r="R31" s="152"/>
      <c r="S31" s="150"/>
      <c r="T31" s="151"/>
      <c r="U31" s="151"/>
      <c r="V31" s="152"/>
      <c r="W31" s="150"/>
      <c r="X31" s="151"/>
      <c r="Y31" s="151"/>
      <c r="Z31" s="152"/>
      <c r="AA31" s="28"/>
      <c r="AB31" s="26"/>
      <c r="AC31" s="26"/>
      <c r="AD31" s="27"/>
      <c r="AE31" s="56"/>
      <c r="AF31" s="56"/>
      <c r="AG31" s="28"/>
      <c r="AH31" s="26"/>
      <c r="AI31" s="26"/>
      <c r="AJ31" s="27"/>
      <c r="AK31" s="150"/>
      <c r="AL31" s="151"/>
      <c r="AM31" s="151"/>
      <c r="AN31" s="152"/>
      <c r="AO31" s="150"/>
      <c r="AP31" s="151"/>
      <c r="AQ31" s="151"/>
      <c r="AR31" s="152"/>
      <c r="AS31" s="150"/>
      <c r="AT31" s="151"/>
      <c r="AU31" s="151"/>
      <c r="AV31" s="152"/>
      <c r="AW31" s="150"/>
      <c r="AX31" s="151"/>
      <c r="AY31" s="151"/>
      <c r="AZ31" s="152"/>
      <c r="BA31" s="150"/>
      <c r="BB31" s="151"/>
      <c r="BC31" s="151"/>
      <c r="BD31" s="152"/>
      <c r="BE31" s="28"/>
      <c r="BF31" s="26"/>
      <c r="BG31" s="26"/>
      <c r="BH31" s="27"/>
      <c r="BI31" s="61"/>
      <c r="BJ31" s="62"/>
    </row>
    <row r="32" spans="1:62" ht="6" customHeight="1">
      <c r="A32" s="60"/>
      <c r="B32" s="61"/>
      <c r="C32" s="28"/>
      <c r="D32" s="26"/>
      <c r="E32" s="26"/>
      <c r="F32" s="27"/>
      <c r="G32" s="150"/>
      <c r="H32" s="151"/>
      <c r="I32" s="151"/>
      <c r="J32" s="152"/>
      <c r="K32" s="150"/>
      <c r="L32" s="151"/>
      <c r="M32" s="151"/>
      <c r="N32" s="152"/>
      <c r="O32" s="150"/>
      <c r="P32" s="151"/>
      <c r="Q32" s="151"/>
      <c r="R32" s="152"/>
      <c r="S32" s="150"/>
      <c r="T32" s="151"/>
      <c r="U32" s="151"/>
      <c r="V32" s="152"/>
      <c r="W32" s="150"/>
      <c r="X32" s="151"/>
      <c r="Y32" s="151"/>
      <c r="Z32" s="152"/>
      <c r="AA32" s="28"/>
      <c r="AB32" s="26"/>
      <c r="AC32" s="26"/>
      <c r="AD32" s="27"/>
      <c r="AE32" s="56"/>
      <c r="AF32" s="56"/>
      <c r="AG32" s="28"/>
      <c r="AH32" s="26"/>
      <c r="AI32" s="26"/>
      <c r="AJ32" s="27"/>
      <c r="AK32" s="150"/>
      <c r="AL32" s="151"/>
      <c r="AM32" s="151"/>
      <c r="AN32" s="152"/>
      <c r="AO32" s="150"/>
      <c r="AP32" s="151"/>
      <c r="AQ32" s="151"/>
      <c r="AR32" s="152"/>
      <c r="AS32" s="150"/>
      <c r="AT32" s="151"/>
      <c r="AU32" s="151"/>
      <c r="AV32" s="152"/>
      <c r="AW32" s="150"/>
      <c r="AX32" s="151"/>
      <c r="AY32" s="151"/>
      <c r="AZ32" s="152"/>
      <c r="BA32" s="150"/>
      <c r="BB32" s="151"/>
      <c r="BC32" s="151"/>
      <c r="BD32" s="152"/>
      <c r="BE32" s="28"/>
      <c r="BF32" s="26"/>
      <c r="BG32" s="26"/>
      <c r="BH32" s="27"/>
      <c r="BI32" s="61"/>
      <c r="BJ32" s="62"/>
    </row>
    <row r="33" spans="1:62" ht="6" customHeight="1">
      <c r="A33" s="60"/>
      <c r="B33" s="61"/>
      <c r="C33" s="29"/>
      <c r="D33" s="30"/>
      <c r="E33" s="30"/>
      <c r="F33" s="31"/>
      <c r="G33" s="153"/>
      <c r="H33" s="154"/>
      <c r="I33" s="154"/>
      <c r="J33" s="155"/>
      <c r="K33" s="153"/>
      <c r="L33" s="154"/>
      <c r="M33" s="154"/>
      <c r="N33" s="155"/>
      <c r="O33" s="153"/>
      <c r="P33" s="154"/>
      <c r="Q33" s="154"/>
      <c r="R33" s="155"/>
      <c r="S33" s="153"/>
      <c r="T33" s="154"/>
      <c r="U33" s="154"/>
      <c r="V33" s="155"/>
      <c r="W33" s="153"/>
      <c r="X33" s="154"/>
      <c r="Y33" s="154"/>
      <c r="Z33" s="155"/>
      <c r="AA33" s="29"/>
      <c r="AB33" s="30"/>
      <c r="AC33" s="30"/>
      <c r="AD33" s="31"/>
      <c r="AE33" s="56"/>
      <c r="AF33" s="56"/>
      <c r="AG33" s="29"/>
      <c r="AH33" s="30"/>
      <c r="AI33" s="30"/>
      <c r="AJ33" s="31"/>
      <c r="AK33" s="153"/>
      <c r="AL33" s="154"/>
      <c r="AM33" s="154"/>
      <c r="AN33" s="155"/>
      <c r="AO33" s="153"/>
      <c r="AP33" s="154"/>
      <c r="AQ33" s="154"/>
      <c r="AR33" s="155"/>
      <c r="AS33" s="153"/>
      <c r="AT33" s="154"/>
      <c r="AU33" s="154"/>
      <c r="AV33" s="155"/>
      <c r="AW33" s="153"/>
      <c r="AX33" s="154"/>
      <c r="AY33" s="154"/>
      <c r="AZ33" s="155"/>
      <c r="BA33" s="153"/>
      <c r="BB33" s="154"/>
      <c r="BC33" s="154"/>
      <c r="BD33" s="155"/>
      <c r="BE33" s="29"/>
      <c r="BF33" s="30"/>
      <c r="BG33" s="30"/>
      <c r="BH33" s="31"/>
      <c r="BI33" s="61"/>
      <c r="BJ33" s="62"/>
    </row>
    <row r="34" spans="1:62" ht="6" customHeight="1">
      <c r="A34" s="60"/>
      <c r="B34" s="61"/>
      <c r="C34" s="139">
        <f>AA25+1</f>
        <v>45753</v>
      </c>
      <c r="D34" s="140"/>
      <c r="E34" s="16"/>
      <c r="F34" s="17"/>
      <c r="G34" s="146">
        <f>C34+1</f>
        <v>45754</v>
      </c>
      <c r="H34" s="147"/>
      <c r="I34" s="32"/>
      <c r="J34" s="33"/>
      <c r="K34" s="146">
        <f>G34+1</f>
        <v>45755</v>
      </c>
      <c r="L34" s="147"/>
      <c r="M34" s="32"/>
      <c r="N34" s="33"/>
      <c r="O34" s="146">
        <f>K34+1</f>
        <v>45756</v>
      </c>
      <c r="P34" s="147"/>
      <c r="Q34" s="32"/>
      <c r="R34" s="33"/>
      <c r="S34" s="146">
        <f>O34+1</f>
        <v>45757</v>
      </c>
      <c r="T34" s="147"/>
      <c r="U34" s="32"/>
      <c r="V34" s="33"/>
      <c r="W34" s="146">
        <f>S34+1</f>
        <v>45758</v>
      </c>
      <c r="X34" s="147"/>
      <c r="Y34" s="32"/>
      <c r="Z34" s="33"/>
      <c r="AA34" s="135">
        <f>W34+1</f>
        <v>45759</v>
      </c>
      <c r="AB34" s="136"/>
      <c r="AC34" s="20"/>
      <c r="AD34" s="21"/>
      <c r="AE34" s="56"/>
      <c r="AF34" s="56"/>
      <c r="AG34" s="139">
        <f>BE25+1</f>
        <v>45781</v>
      </c>
      <c r="AH34" s="140"/>
      <c r="AI34" s="16"/>
      <c r="AJ34" s="17"/>
      <c r="AK34" s="131">
        <f>AG34+1</f>
        <v>45782</v>
      </c>
      <c r="AL34" s="132"/>
      <c r="AM34" s="16"/>
      <c r="AN34" s="17"/>
      <c r="AO34" s="131">
        <f>AK34+1</f>
        <v>45783</v>
      </c>
      <c r="AP34" s="132"/>
      <c r="AQ34" s="16"/>
      <c r="AR34" s="17"/>
      <c r="AS34" s="131">
        <f>AO34+1</f>
        <v>45784</v>
      </c>
      <c r="AT34" s="132"/>
      <c r="AU34" s="16"/>
      <c r="AV34" s="17"/>
      <c r="AW34" s="131">
        <f>AS34+1</f>
        <v>45785</v>
      </c>
      <c r="AX34" s="132"/>
      <c r="AY34" s="16"/>
      <c r="AZ34" s="17"/>
      <c r="BA34" s="131">
        <f>AW34+1</f>
        <v>45786</v>
      </c>
      <c r="BB34" s="132"/>
      <c r="BC34" s="16"/>
      <c r="BD34" s="17"/>
      <c r="BE34" s="135">
        <f>BA34+1</f>
        <v>45787</v>
      </c>
      <c r="BF34" s="136"/>
      <c r="BG34" s="20"/>
      <c r="BH34" s="21"/>
      <c r="BI34" s="61"/>
      <c r="BJ34" s="62"/>
    </row>
    <row r="35" spans="1:62" ht="6" customHeight="1">
      <c r="A35" s="60"/>
      <c r="B35" s="61"/>
      <c r="C35" s="141"/>
      <c r="D35" s="142"/>
      <c r="E35" s="22"/>
      <c r="F35" s="23"/>
      <c r="G35" s="148"/>
      <c r="H35" s="149"/>
      <c r="I35" s="34"/>
      <c r="J35" s="35"/>
      <c r="K35" s="148"/>
      <c r="L35" s="149"/>
      <c r="M35" s="34"/>
      <c r="N35" s="35"/>
      <c r="O35" s="148"/>
      <c r="P35" s="149"/>
      <c r="Q35" s="34"/>
      <c r="R35" s="35"/>
      <c r="S35" s="148"/>
      <c r="T35" s="149"/>
      <c r="U35" s="34"/>
      <c r="V35" s="35"/>
      <c r="W35" s="148"/>
      <c r="X35" s="149"/>
      <c r="Y35" s="34"/>
      <c r="Z35" s="35"/>
      <c r="AA35" s="137"/>
      <c r="AB35" s="138"/>
      <c r="AC35" s="26"/>
      <c r="AD35" s="27"/>
      <c r="AE35" s="56"/>
      <c r="AF35" s="56"/>
      <c r="AG35" s="141"/>
      <c r="AH35" s="142"/>
      <c r="AI35" s="22"/>
      <c r="AJ35" s="23"/>
      <c r="AK35" s="133"/>
      <c r="AL35" s="134"/>
      <c r="AM35" s="22"/>
      <c r="AN35" s="23"/>
      <c r="AO35" s="133"/>
      <c r="AP35" s="134"/>
      <c r="AQ35" s="22"/>
      <c r="AR35" s="23"/>
      <c r="AS35" s="133"/>
      <c r="AT35" s="134"/>
      <c r="AU35" s="22"/>
      <c r="AV35" s="23"/>
      <c r="AW35" s="133"/>
      <c r="AX35" s="134"/>
      <c r="AY35" s="22"/>
      <c r="AZ35" s="23"/>
      <c r="BA35" s="133"/>
      <c r="BB35" s="134"/>
      <c r="BC35" s="22"/>
      <c r="BD35" s="23"/>
      <c r="BE35" s="137"/>
      <c r="BF35" s="138"/>
      <c r="BG35" s="26"/>
      <c r="BH35" s="27"/>
      <c r="BI35" s="61"/>
      <c r="BJ35" s="62"/>
    </row>
    <row r="36" spans="1:62" ht="6" customHeight="1">
      <c r="A36" s="60"/>
      <c r="B36" s="61"/>
      <c r="C36" s="141"/>
      <c r="D36" s="142"/>
      <c r="E36" s="22"/>
      <c r="F36" s="23"/>
      <c r="G36" s="148"/>
      <c r="H36" s="149"/>
      <c r="I36" s="34"/>
      <c r="J36" s="35"/>
      <c r="K36" s="148"/>
      <c r="L36" s="149"/>
      <c r="M36" s="34"/>
      <c r="N36" s="35"/>
      <c r="O36" s="148"/>
      <c r="P36" s="149"/>
      <c r="Q36" s="34"/>
      <c r="R36" s="35"/>
      <c r="S36" s="148"/>
      <c r="T36" s="149"/>
      <c r="U36" s="34"/>
      <c r="V36" s="35"/>
      <c r="W36" s="148"/>
      <c r="X36" s="149"/>
      <c r="Y36" s="34"/>
      <c r="Z36" s="35"/>
      <c r="AA36" s="137"/>
      <c r="AB36" s="138"/>
      <c r="AC36" s="26"/>
      <c r="AD36" s="27"/>
      <c r="AE36" s="56"/>
      <c r="AF36" s="56"/>
      <c r="AG36" s="141"/>
      <c r="AH36" s="142"/>
      <c r="AI36" s="22"/>
      <c r="AJ36" s="23"/>
      <c r="AK36" s="133"/>
      <c r="AL36" s="134"/>
      <c r="AM36" s="22"/>
      <c r="AN36" s="23"/>
      <c r="AO36" s="133"/>
      <c r="AP36" s="134"/>
      <c r="AQ36" s="22"/>
      <c r="AR36" s="23"/>
      <c r="AS36" s="133"/>
      <c r="AT36" s="134"/>
      <c r="AU36" s="22"/>
      <c r="AV36" s="23"/>
      <c r="AW36" s="133"/>
      <c r="AX36" s="134"/>
      <c r="AY36" s="22"/>
      <c r="AZ36" s="23"/>
      <c r="BA36" s="133"/>
      <c r="BB36" s="134"/>
      <c r="BC36" s="22"/>
      <c r="BD36" s="23"/>
      <c r="BE36" s="137"/>
      <c r="BF36" s="138"/>
      <c r="BG36" s="26"/>
      <c r="BH36" s="27"/>
      <c r="BI36" s="61"/>
      <c r="BJ36" s="62"/>
    </row>
    <row r="37" spans="1:62" ht="6" customHeight="1">
      <c r="A37" s="60"/>
      <c r="B37" s="61"/>
      <c r="C37" s="28"/>
      <c r="D37" s="26"/>
      <c r="E37" s="26"/>
      <c r="F37" s="27"/>
      <c r="G37" s="143"/>
      <c r="H37" s="144"/>
      <c r="I37" s="144"/>
      <c r="J37" s="145"/>
      <c r="K37" s="143"/>
      <c r="L37" s="144"/>
      <c r="M37" s="144"/>
      <c r="N37" s="145"/>
      <c r="O37" s="143"/>
      <c r="P37" s="144"/>
      <c r="Q37" s="144"/>
      <c r="R37" s="145"/>
      <c r="S37" s="143"/>
      <c r="T37" s="144"/>
      <c r="U37" s="144"/>
      <c r="V37" s="145"/>
      <c r="W37" s="143"/>
      <c r="X37" s="144"/>
      <c r="Y37" s="144"/>
      <c r="Z37" s="145"/>
      <c r="AA37" s="28"/>
      <c r="AB37" s="26"/>
      <c r="AC37" s="26"/>
      <c r="AD37" s="27"/>
      <c r="AE37" s="56"/>
      <c r="AF37" s="56"/>
      <c r="AG37" s="28"/>
      <c r="AH37" s="26"/>
      <c r="AI37" s="26"/>
      <c r="AJ37" s="27"/>
      <c r="AK37" s="143"/>
      <c r="AL37" s="144"/>
      <c r="AM37" s="144"/>
      <c r="AN37" s="145"/>
      <c r="AO37" s="143"/>
      <c r="AP37" s="144"/>
      <c r="AQ37" s="144"/>
      <c r="AR37" s="145"/>
      <c r="AS37" s="143"/>
      <c r="AT37" s="144"/>
      <c r="AU37" s="144"/>
      <c r="AV37" s="145"/>
      <c r="AW37" s="143"/>
      <c r="AX37" s="144"/>
      <c r="AY37" s="144"/>
      <c r="AZ37" s="145"/>
      <c r="BA37" s="143"/>
      <c r="BB37" s="144"/>
      <c r="BC37" s="144"/>
      <c r="BD37" s="145"/>
      <c r="BE37" s="28"/>
      <c r="BF37" s="26"/>
      <c r="BG37" s="26"/>
      <c r="BH37" s="27"/>
      <c r="BI37" s="61"/>
      <c r="BJ37" s="62"/>
    </row>
    <row r="38" spans="1:62" ht="6" customHeight="1">
      <c r="A38" s="60"/>
      <c r="B38" s="61"/>
      <c r="C38" s="28"/>
      <c r="D38" s="26"/>
      <c r="E38" s="26"/>
      <c r="F38" s="27"/>
      <c r="G38" s="143"/>
      <c r="H38" s="144"/>
      <c r="I38" s="144"/>
      <c r="J38" s="145"/>
      <c r="K38" s="143"/>
      <c r="L38" s="144"/>
      <c r="M38" s="144"/>
      <c r="N38" s="145"/>
      <c r="O38" s="143"/>
      <c r="P38" s="144"/>
      <c r="Q38" s="144"/>
      <c r="R38" s="145"/>
      <c r="S38" s="143"/>
      <c r="T38" s="144"/>
      <c r="U38" s="144"/>
      <c r="V38" s="145"/>
      <c r="W38" s="143"/>
      <c r="X38" s="144"/>
      <c r="Y38" s="144"/>
      <c r="Z38" s="145"/>
      <c r="AA38" s="28"/>
      <c r="AB38" s="26"/>
      <c r="AC38" s="26"/>
      <c r="AD38" s="27"/>
      <c r="AE38" s="56"/>
      <c r="AF38" s="56"/>
      <c r="AG38" s="28"/>
      <c r="AH38" s="26"/>
      <c r="AI38" s="26"/>
      <c r="AJ38" s="27"/>
      <c r="AK38" s="143"/>
      <c r="AL38" s="144"/>
      <c r="AM38" s="144"/>
      <c r="AN38" s="145"/>
      <c r="AO38" s="143"/>
      <c r="AP38" s="144"/>
      <c r="AQ38" s="144"/>
      <c r="AR38" s="145"/>
      <c r="AS38" s="143"/>
      <c r="AT38" s="144"/>
      <c r="AU38" s="144"/>
      <c r="AV38" s="145"/>
      <c r="AW38" s="143"/>
      <c r="AX38" s="144"/>
      <c r="AY38" s="144"/>
      <c r="AZ38" s="145"/>
      <c r="BA38" s="143"/>
      <c r="BB38" s="144"/>
      <c r="BC38" s="144"/>
      <c r="BD38" s="145"/>
      <c r="BE38" s="28"/>
      <c r="BF38" s="26"/>
      <c r="BG38" s="26"/>
      <c r="BH38" s="27"/>
      <c r="BI38" s="61"/>
      <c r="BJ38" s="62"/>
    </row>
    <row r="39" spans="1:62" ht="6" customHeight="1">
      <c r="A39" s="60"/>
      <c r="B39" s="61"/>
      <c r="C39" s="28"/>
      <c r="D39" s="26"/>
      <c r="E39" s="26"/>
      <c r="F39" s="27"/>
      <c r="G39" s="150"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51"/>
      <c r="I39" s="151"/>
      <c r="J39" s="152"/>
      <c r="K39" s="150"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39" s="151"/>
      <c r="M39" s="151"/>
      <c r="N39" s="152"/>
      <c r="O39" s="150"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51"/>
      <c r="Q39" s="151"/>
      <c r="R39" s="152"/>
      <c r="S39" s="150"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51"/>
      <c r="U39" s="151"/>
      <c r="V39" s="152"/>
      <c r="W39" s="150"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51"/>
      <c r="Y39" s="151"/>
      <c r="Z39" s="152"/>
      <c r="AA39" s="28"/>
      <c r="AB39" s="26"/>
      <c r="AC39" s="26"/>
      <c r="AD39" s="27"/>
      <c r="AE39" s="56"/>
      <c r="AF39" s="56"/>
      <c r="AG39" s="28"/>
      <c r="AH39" s="26"/>
      <c r="AI39" s="26"/>
      <c r="AJ39" s="27"/>
      <c r="AK39" s="150"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51"/>
      <c r="AM39" s="151"/>
      <c r="AN39" s="152"/>
      <c r="AO39" s="150"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AP39" s="151"/>
      <c r="AQ39" s="151"/>
      <c r="AR39" s="152"/>
      <c r="AS39" s="150"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AT39" s="151"/>
      <c r="AU39" s="151"/>
      <c r="AV39" s="152"/>
      <c r="AW39" s="150"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51"/>
      <c r="AY39" s="151"/>
      <c r="AZ39" s="152"/>
      <c r="BA39" s="150"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51"/>
      <c r="BC39" s="151"/>
      <c r="BD39" s="152"/>
      <c r="BE39" s="28"/>
      <c r="BF39" s="26"/>
      <c r="BG39" s="26"/>
      <c r="BH39" s="27"/>
      <c r="BI39" s="61"/>
      <c r="BJ39" s="62"/>
    </row>
    <row r="40" spans="1:62" ht="6" customHeight="1">
      <c r="A40" s="60"/>
      <c r="B40" s="61"/>
      <c r="C40" s="28"/>
      <c r="D40" s="26"/>
      <c r="E40" s="26"/>
      <c r="F40" s="27"/>
      <c r="G40" s="150"/>
      <c r="H40" s="151"/>
      <c r="I40" s="151"/>
      <c r="J40" s="152"/>
      <c r="K40" s="150"/>
      <c r="L40" s="151"/>
      <c r="M40" s="151"/>
      <c r="N40" s="152"/>
      <c r="O40" s="150"/>
      <c r="P40" s="151"/>
      <c r="Q40" s="151"/>
      <c r="R40" s="152"/>
      <c r="S40" s="150"/>
      <c r="T40" s="151"/>
      <c r="U40" s="151"/>
      <c r="V40" s="152"/>
      <c r="W40" s="150"/>
      <c r="X40" s="151"/>
      <c r="Y40" s="151"/>
      <c r="Z40" s="152"/>
      <c r="AA40" s="28"/>
      <c r="AB40" s="26"/>
      <c r="AC40" s="26"/>
      <c r="AD40" s="27"/>
      <c r="AE40" s="56"/>
      <c r="AF40" s="56"/>
      <c r="AG40" s="28"/>
      <c r="AH40" s="26"/>
      <c r="AI40" s="26"/>
      <c r="AJ40" s="27"/>
      <c r="AK40" s="150"/>
      <c r="AL40" s="151"/>
      <c r="AM40" s="151"/>
      <c r="AN40" s="152"/>
      <c r="AO40" s="150"/>
      <c r="AP40" s="151"/>
      <c r="AQ40" s="151"/>
      <c r="AR40" s="152"/>
      <c r="AS40" s="150"/>
      <c r="AT40" s="151"/>
      <c r="AU40" s="151"/>
      <c r="AV40" s="152"/>
      <c r="AW40" s="150"/>
      <c r="AX40" s="151"/>
      <c r="AY40" s="151"/>
      <c r="AZ40" s="152"/>
      <c r="BA40" s="150"/>
      <c r="BB40" s="151"/>
      <c r="BC40" s="151"/>
      <c r="BD40" s="152"/>
      <c r="BE40" s="28"/>
      <c r="BF40" s="26"/>
      <c r="BG40" s="26"/>
      <c r="BH40" s="27"/>
      <c r="BI40" s="61"/>
      <c r="BJ40" s="62"/>
    </row>
    <row r="41" spans="1:62" ht="6" customHeight="1">
      <c r="A41" s="60"/>
      <c r="B41" s="61"/>
      <c r="C41" s="28"/>
      <c r="D41" s="26"/>
      <c r="E41" s="26"/>
      <c r="F41" s="27"/>
      <c r="G41" s="150"/>
      <c r="H41" s="151"/>
      <c r="I41" s="151"/>
      <c r="J41" s="152"/>
      <c r="K41" s="150"/>
      <c r="L41" s="151"/>
      <c r="M41" s="151"/>
      <c r="N41" s="152"/>
      <c r="O41" s="150"/>
      <c r="P41" s="151"/>
      <c r="Q41" s="151"/>
      <c r="R41" s="152"/>
      <c r="S41" s="150"/>
      <c r="T41" s="151"/>
      <c r="U41" s="151"/>
      <c r="V41" s="152"/>
      <c r="W41" s="150"/>
      <c r="X41" s="151"/>
      <c r="Y41" s="151"/>
      <c r="Z41" s="152"/>
      <c r="AA41" s="28"/>
      <c r="AB41" s="26"/>
      <c r="AC41" s="26"/>
      <c r="AD41" s="27"/>
      <c r="AE41" s="56"/>
      <c r="AF41" s="56"/>
      <c r="AG41" s="28"/>
      <c r="AH41" s="26"/>
      <c r="AI41" s="26"/>
      <c r="AJ41" s="27"/>
      <c r="AK41" s="150"/>
      <c r="AL41" s="151"/>
      <c r="AM41" s="151"/>
      <c r="AN41" s="152"/>
      <c r="AO41" s="150"/>
      <c r="AP41" s="151"/>
      <c r="AQ41" s="151"/>
      <c r="AR41" s="152"/>
      <c r="AS41" s="150"/>
      <c r="AT41" s="151"/>
      <c r="AU41" s="151"/>
      <c r="AV41" s="152"/>
      <c r="AW41" s="150"/>
      <c r="AX41" s="151"/>
      <c r="AY41" s="151"/>
      <c r="AZ41" s="152"/>
      <c r="BA41" s="150"/>
      <c r="BB41" s="151"/>
      <c r="BC41" s="151"/>
      <c r="BD41" s="152"/>
      <c r="BE41" s="28"/>
      <c r="BF41" s="26"/>
      <c r="BG41" s="26"/>
      <c r="BH41" s="27"/>
      <c r="BI41" s="61"/>
      <c r="BJ41" s="62"/>
    </row>
    <row r="42" spans="1:62" ht="6" customHeight="1">
      <c r="A42" s="60"/>
      <c r="B42" s="61"/>
      <c r="C42" s="29"/>
      <c r="D42" s="30"/>
      <c r="E42" s="30"/>
      <c r="F42" s="31"/>
      <c r="G42" s="153"/>
      <c r="H42" s="154"/>
      <c r="I42" s="154"/>
      <c r="J42" s="155"/>
      <c r="K42" s="153"/>
      <c r="L42" s="154"/>
      <c r="M42" s="154"/>
      <c r="N42" s="155"/>
      <c r="O42" s="153"/>
      <c r="P42" s="154"/>
      <c r="Q42" s="154"/>
      <c r="R42" s="155"/>
      <c r="S42" s="153"/>
      <c r="T42" s="154"/>
      <c r="U42" s="154"/>
      <c r="V42" s="155"/>
      <c r="W42" s="153"/>
      <c r="X42" s="154"/>
      <c r="Y42" s="154"/>
      <c r="Z42" s="155"/>
      <c r="AA42" s="29"/>
      <c r="AB42" s="30"/>
      <c r="AC42" s="30"/>
      <c r="AD42" s="31"/>
      <c r="AE42" s="56"/>
      <c r="AF42" s="56"/>
      <c r="AG42" s="29"/>
      <c r="AH42" s="30"/>
      <c r="AI42" s="30"/>
      <c r="AJ42" s="31"/>
      <c r="AK42" s="153"/>
      <c r="AL42" s="154"/>
      <c r="AM42" s="154"/>
      <c r="AN42" s="155"/>
      <c r="AO42" s="153"/>
      <c r="AP42" s="154"/>
      <c r="AQ42" s="154"/>
      <c r="AR42" s="155"/>
      <c r="AS42" s="153"/>
      <c r="AT42" s="154"/>
      <c r="AU42" s="154"/>
      <c r="AV42" s="155"/>
      <c r="AW42" s="153"/>
      <c r="AX42" s="154"/>
      <c r="AY42" s="154"/>
      <c r="AZ42" s="155"/>
      <c r="BA42" s="153"/>
      <c r="BB42" s="154"/>
      <c r="BC42" s="154"/>
      <c r="BD42" s="155"/>
      <c r="BE42" s="29"/>
      <c r="BF42" s="30"/>
      <c r="BG42" s="30"/>
      <c r="BH42" s="31"/>
      <c r="BI42" s="61"/>
      <c r="BJ42" s="62"/>
    </row>
    <row r="43" spans="1:62" ht="6" customHeight="1">
      <c r="A43" s="60"/>
      <c r="B43" s="61"/>
      <c r="C43" s="139">
        <f>AA34+1</f>
        <v>45760</v>
      </c>
      <c r="D43" s="140"/>
      <c r="E43" s="16"/>
      <c r="F43" s="17"/>
      <c r="G43" s="146">
        <f>C43+1</f>
        <v>45761</v>
      </c>
      <c r="H43" s="147"/>
      <c r="I43" s="32"/>
      <c r="J43" s="33"/>
      <c r="K43" s="146">
        <f>G43+1</f>
        <v>45762</v>
      </c>
      <c r="L43" s="147"/>
      <c r="M43" s="32"/>
      <c r="N43" s="33"/>
      <c r="O43" s="146">
        <f>K43+1</f>
        <v>45763</v>
      </c>
      <c r="P43" s="147"/>
      <c r="Q43" s="32"/>
      <c r="R43" s="33"/>
      <c r="S43" s="146">
        <f>O43+1</f>
        <v>45764</v>
      </c>
      <c r="T43" s="147"/>
      <c r="U43" s="36"/>
      <c r="V43" s="37"/>
      <c r="W43" s="146">
        <f>S43+1</f>
        <v>45765</v>
      </c>
      <c r="X43" s="147"/>
      <c r="Y43" s="32"/>
      <c r="Z43" s="33"/>
      <c r="AA43" s="135">
        <f>W43+1</f>
        <v>45766</v>
      </c>
      <c r="AB43" s="136"/>
      <c r="AC43" s="20"/>
      <c r="AD43" s="21"/>
      <c r="AE43" s="56"/>
      <c r="AF43" s="56"/>
      <c r="AG43" s="139">
        <f>BE34+1</f>
        <v>45788</v>
      </c>
      <c r="AH43" s="140"/>
      <c r="AI43" s="16"/>
      <c r="AJ43" s="17"/>
      <c r="AK43" s="131">
        <f>AG43+1</f>
        <v>45789</v>
      </c>
      <c r="AL43" s="132"/>
      <c r="AM43" s="16"/>
      <c r="AN43" s="17"/>
      <c r="AO43" s="131">
        <f>AK43+1</f>
        <v>45790</v>
      </c>
      <c r="AP43" s="132"/>
      <c r="AQ43" s="16"/>
      <c r="AR43" s="17"/>
      <c r="AS43" s="131">
        <f>AO43+1</f>
        <v>45791</v>
      </c>
      <c r="AT43" s="132"/>
      <c r="AU43" s="16"/>
      <c r="AV43" s="17"/>
      <c r="AW43" s="131">
        <f>AS43+1</f>
        <v>45792</v>
      </c>
      <c r="AX43" s="132"/>
      <c r="AY43" s="16"/>
      <c r="AZ43" s="17"/>
      <c r="BA43" s="131">
        <f>AW43+1</f>
        <v>45793</v>
      </c>
      <c r="BB43" s="132"/>
      <c r="BC43" s="16"/>
      <c r="BD43" s="17"/>
      <c r="BE43" s="135">
        <f>BA43+1</f>
        <v>45794</v>
      </c>
      <c r="BF43" s="136"/>
      <c r="BG43" s="20"/>
      <c r="BH43" s="21"/>
      <c r="BI43" s="61"/>
      <c r="BJ43" s="62"/>
    </row>
    <row r="44" spans="1:62" ht="6" customHeight="1">
      <c r="A44" s="60"/>
      <c r="B44" s="61"/>
      <c r="C44" s="141"/>
      <c r="D44" s="142"/>
      <c r="E44" s="22"/>
      <c r="F44" s="23"/>
      <c r="G44" s="148"/>
      <c r="H44" s="149"/>
      <c r="I44" s="34"/>
      <c r="J44" s="35"/>
      <c r="K44" s="148"/>
      <c r="L44" s="149"/>
      <c r="M44" s="34"/>
      <c r="N44" s="35"/>
      <c r="O44" s="148"/>
      <c r="P44" s="149"/>
      <c r="Q44" s="34"/>
      <c r="R44" s="35"/>
      <c r="S44" s="148"/>
      <c r="T44" s="149"/>
      <c r="U44" s="38"/>
      <c r="V44" s="39"/>
      <c r="W44" s="148"/>
      <c r="X44" s="149"/>
      <c r="Y44" s="34"/>
      <c r="Z44" s="35"/>
      <c r="AA44" s="137"/>
      <c r="AB44" s="138"/>
      <c r="AC44" s="26"/>
      <c r="AD44" s="27"/>
      <c r="AE44" s="56"/>
      <c r="AF44" s="56"/>
      <c r="AG44" s="141"/>
      <c r="AH44" s="142"/>
      <c r="AI44" s="22"/>
      <c r="AJ44" s="23"/>
      <c r="AK44" s="133"/>
      <c r="AL44" s="134"/>
      <c r="AM44" s="22"/>
      <c r="AN44" s="23"/>
      <c r="AO44" s="133"/>
      <c r="AP44" s="134"/>
      <c r="AQ44" s="22"/>
      <c r="AR44" s="23"/>
      <c r="AS44" s="133"/>
      <c r="AT44" s="134"/>
      <c r="AU44" s="22"/>
      <c r="AV44" s="23"/>
      <c r="AW44" s="133"/>
      <c r="AX44" s="134"/>
      <c r="AY44" s="22"/>
      <c r="AZ44" s="23"/>
      <c r="BA44" s="133"/>
      <c r="BB44" s="134"/>
      <c r="BC44" s="22"/>
      <c r="BD44" s="23"/>
      <c r="BE44" s="137"/>
      <c r="BF44" s="138"/>
      <c r="BG44" s="26"/>
      <c r="BH44" s="27"/>
      <c r="BI44" s="61"/>
      <c r="BJ44" s="62"/>
    </row>
    <row r="45" spans="1:62" ht="6" customHeight="1">
      <c r="A45" s="60"/>
      <c r="B45" s="61"/>
      <c r="C45" s="141"/>
      <c r="D45" s="142"/>
      <c r="E45" s="22"/>
      <c r="F45" s="23"/>
      <c r="G45" s="148"/>
      <c r="H45" s="149"/>
      <c r="I45" s="34"/>
      <c r="J45" s="35"/>
      <c r="K45" s="148"/>
      <c r="L45" s="149"/>
      <c r="M45" s="34"/>
      <c r="N45" s="35"/>
      <c r="O45" s="148"/>
      <c r="P45" s="149"/>
      <c r="Q45" s="34"/>
      <c r="R45" s="35"/>
      <c r="S45" s="148"/>
      <c r="T45" s="149"/>
      <c r="U45" s="38"/>
      <c r="V45" s="39"/>
      <c r="W45" s="148"/>
      <c r="X45" s="149"/>
      <c r="Y45" s="34"/>
      <c r="Z45" s="35"/>
      <c r="AA45" s="137"/>
      <c r="AB45" s="138"/>
      <c r="AC45" s="26"/>
      <c r="AD45" s="27"/>
      <c r="AE45" s="56"/>
      <c r="AF45" s="56"/>
      <c r="AG45" s="141"/>
      <c r="AH45" s="142"/>
      <c r="AI45" s="22"/>
      <c r="AJ45" s="23"/>
      <c r="AK45" s="133"/>
      <c r="AL45" s="134"/>
      <c r="AM45" s="22"/>
      <c r="AN45" s="23"/>
      <c r="AO45" s="133"/>
      <c r="AP45" s="134"/>
      <c r="AQ45" s="22"/>
      <c r="AR45" s="23"/>
      <c r="AS45" s="133"/>
      <c r="AT45" s="134"/>
      <c r="AU45" s="22"/>
      <c r="AV45" s="23"/>
      <c r="AW45" s="133"/>
      <c r="AX45" s="134"/>
      <c r="AY45" s="22"/>
      <c r="AZ45" s="23"/>
      <c r="BA45" s="133"/>
      <c r="BB45" s="134"/>
      <c r="BC45" s="22"/>
      <c r="BD45" s="23"/>
      <c r="BE45" s="137"/>
      <c r="BF45" s="138"/>
      <c r="BG45" s="26"/>
      <c r="BH45" s="27"/>
      <c r="BI45" s="61"/>
      <c r="BJ45" s="62"/>
    </row>
    <row r="46" spans="1:62" ht="6" customHeight="1">
      <c r="A46" s="60"/>
      <c r="B46" s="61"/>
      <c r="C46" s="28"/>
      <c r="D46" s="26"/>
      <c r="E46" s="26"/>
      <c r="F46" s="27"/>
      <c r="G46" s="143"/>
      <c r="H46" s="144"/>
      <c r="I46" s="144"/>
      <c r="J46" s="145"/>
      <c r="K46" s="143"/>
      <c r="L46" s="144"/>
      <c r="M46" s="144"/>
      <c r="N46" s="145"/>
      <c r="O46" s="143"/>
      <c r="P46" s="144"/>
      <c r="Q46" s="144"/>
      <c r="R46" s="145"/>
      <c r="S46" s="143"/>
      <c r="T46" s="144"/>
      <c r="U46" s="144"/>
      <c r="V46" s="145"/>
      <c r="W46" s="143"/>
      <c r="X46" s="144"/>
      <c r="Y46" s="144"/>
      <c r="Z46" s="145"/>
      <c r="AA46" s="28"/>
      <c r="AB46" s="26"/>
      <c r="AC46" s="26"/>
      <c r="AD46" s="27"/>
      <c r="AE46" s="56"/>
      <c r="AF46" s="56"/>
      <c r="AG46" s="28"/>
      <c r="AH46" s="26"/>
      <c r="AI46" s="26"/>
      <c r="AJ46" s="27"/>
      <c r="AK46" s="143"/>
      <c r="AL46" s="144"/>
      <c r="AM46" s="144"/>
      <c r="AN46" s="145"/>
      <c r="AO46" s="143"/>
      <c r="AP46" s="144"/>
      <c r="AQ46" s="144"/>
      <c r="AR46" s="145"/>
      <c r="AS46" s="143"/>
      <c r="AT46" s="144"/>
      <c r="AU46" s="144"/>
      <c r="AV46" s="145"/>
      <c r="AW46" s="143"/>
      <c r="AX46" s="144"/>
      <c r="AY46" s="144"/>
      <c r="AZ46" s="145"/>
      <c r="BA46" s="143"/>
      <c r="BB46" s="144"/>
      <c r="BC46" s="144"/>
      <c r="BD46" s="145"/>
      <c r="BE46" s="28"/>
      <c r="BF46" s="26"/>
      <c r="BG46" s="26"/>
      <c r="BH46" s="27"/>
      <c r="BI46" s="61"/>
      <c r="BJ46" s="62"/>
    </row>
    <row r="47" spans="1:62" ht="6" customHeight="1">
      <c r="A47" s="60"/>
      <c r="B47" s="61"/>
      <c r="C47" s="28"/>
      <c r="D47" s="26"/>
      <c r="E47" s="26"/>
      <c r="F47" s="27"/>
      <c r="G47" s="143"/>
      <c r="H47" s="144"/>
      <c r="I47" s="144"/>
      <c r="J47" s="145"/>
      <c r="K47" s="143"/>
      <c r="L47" s="144"/>
      <c r="M47" s="144"/>
      <c r="N47" s="145"/>
      <c r="O47" s="143"/>
      <c r="P47" s="144"/>
      <c r="Q47" s="144"/>
      <c r="R47" s="145"/>
      <c r="S47" s="143"/>
      <c r="T47" s="144"/>
      <c r="U47" s="144"/>
      <c r="V47" s="145"/>
      <c r="W47" s="143"/>
      <c r="X47" s="144"/>
      <c r="Y47" s="144"/>
      <c r="Z47" s="145"/>
      <c r="AA47" s="28"/>
      <c r="AB47" s="26"/>
      <c r="AC47" s="26"/>
      <c r="AD47" s="27"/>
      <c r="AE47" s="56"/>
      <c r="AF47" s="56"/>
      <c r="AG47" s="28"/>
      <c r="AH47" s="26"/>
      <c r="AI47" s="26"/>
      <c r="AJ47" s="27"/>
      <c r="AK47" s="143"/>
      <c r="AL47" s="144"/>
      <c r="AM47" s="144"/>
      <c r="AN47" s="145"/>
      <c r="AO47" s="143"/>
      <c r="AP47" s="144"/>
      <c r="AQ47" s="144"/>
      <c r="AR47" s="145"/>
      <c r="AS47" s="143"/>
      <c r="AT47" s="144"/>
      <c r="AU47" s="144"/>
      <c r="AV47" s="145"/>
      <c r="AW47" s="143"/>
      <c r="AX47" s="144"/>
      <c r="AY47" s="144"/>
      <c r="AZ47" s="145"/>
      <c r="BA47" s="143"/>
      <c r="BB47" s="144"/>
      <c r="BC47" s="144"/>
      <c r="BD47" s="145"/>
      <c r="BE47" s="28"/>
      <c r="BF47" s="26"/>
      <c r="BG47" s="26"/>
      <c r="BH47" s="27"/>
      <c r="BI47" s="61"/>
      <c r="BJ47" s="62"/>
    </row>
    <row r="48" spans="1:62" ht="6" customHeight="1">
      <c r="A48" s="60"/>
      <c r="B48" s="61"/>
      <c r="C48" s="28"/>
      <c r="D48" s="26"/>
      <c r="E48" s="26"/>
      <c r="F48" s="27"/>
      <c r="G48" s="150"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51"/>
      <c r="I48" s="151"/>
      <c r="J48" s="152"/>
      <c r="K48" s="150"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48" s="151"/>
      <c r="M48" s="151"/>
      <c r="N48" s="152"/>
      <c r="O48" s="150"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51"/>
      <c r="Q48" s="151"/>
      <c r="R48" s="152"/>
      <c r="S48" s="150"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51"/>
      <c r="U48" s="151"/>
      <c r="V48" s="152"/>
      <c r="W48" s="150"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51"/>
      <c r="Y48" s="151"/>
      <c r="Z48" s="152"/>
      <c r="AA48" s="40"/>
      <c r="AB48" s="41"/>
      <c r="AC48" s="41"/>
      <c r="AD48" s="42"/>
      <c r="AE48" s="56"/>
      <c r="AF48" s="56"/>
      <c r="AG48" s="28"/>
      <c r="AH48" s="26"/>
      <c r="AI48" s="26"/>
      <c r="AJ48" s="27"/>
      <c r="AK48" s="150"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51"/>
      <c r="AM48" s="151"/>
      <c r="AN48" s="152"/>
      <c r="AO48" s="150"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AP48" s="151"/>
      <c r="AQ48" s="151"/>
      <c r="AR48" s="152"/>
      <c r="AS48" s="150"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AT48" s="151"/>
      <c r="AU48" s="151"/>
      <c r="AV48" s="152"/>
      <c r="AW48" s="150"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51"/>
      <c r="AY48" s="151"/>
      <c r="AZ48" s="152"/>
      <c r="BA48" s="150"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51"/>
      <c r="BC48" s="151"/>
      <c r="BD48" s="152"/>
      <c r="BE48" s="28"/>
      <c r="BF48" s="26"/>
      <c r="BG48" s="26"/>
      <c r="BH48" s="27"/>
      <c r="BI48" s="61"/>
      <c r="BJ48" s="62"/>
    </row>
    <row r="49" spans="1:62" ht="6" customHeight="1">
      <c r="A49" s="60"/>
      <c r="B49" s="61"/>
      <c r="C49" s="28"/>
      <c r="D49" s="26"/>
      <c r="E49" s="26"/>
      <c r="F49" s="27"/>
      <c r="G49" s="150"/>
      <c r="H49" s="151"/>
      <c r="I49" s="151"/>
      <c r="J49" s="152"/>
      <c r="K49" s="150"/>
      <c r="L49" s="151"/>
      <c r="M49" s="151"/>
      <c r="N49" s="152"/>
      <c r="O49" s="150"/>
      <c r="P49" s="151"/>
      <c r="Q49" s="151"/>
      <c r="R49" s="152"/>
      <c r="S49" s="150"/>
      <c r="T49" s="151"/>
      <c r="U49" s="151"/>
      <c r="V49" s="152"/>
      <c r="W49" s="150"/>
      <c r="X49" s="151"/>
      <c r="Y49" s="151"/>
      <c r="Z49" s="152"/>
      <c r="AA49" s="40"/>
      <c r="AB49" s="41"/>
      <c r="AC49" s="41"/>
      <c r="AD49" s="42"/>
      <c r="AE49" s="56"/>
      <c r="AF49" s="56"/>
      <c r="AG49" s="28"/>
      <c r="AH49" s="26"/>
      <c r="AI49" s="26"/>
      <c r="AJ49" s="27"/>
      <c r="AK49" s="150"/>
      <c r="AL49" s="151"/>
      <c r="AM49" s="151"/>
      <c r="AN49" s="152"/>
      <c r="AO49" s="150"/>
      <c r="AP49" s="151"/>
      <c r="AQ49" s="151"/>
      <c r="AR49" s="152"/>
      <c r="AS49" s="150"/>
      <c r="AT49" s="151"/>
      <c r="AU49" s="151"/>
      <c r="AV49" s="152"/>
      <c r="AW49" s="150"/>
      <c r="AX49" s="151"/>
      <c r="AY49" s="151"/>
      <c r="AZ49" s="152"/>
      <c r="BA49" s="150"/>
      <c r="BB49" s="151"/>
      <c r="BC49" s="151"/>
      <c r="BD49" s="152"/>
      <c r="BE49" s="28"/>
      <c r="BF49" s="26"/>
      <c r="BG49" s="26"/>
      <c r="BH49" s="27"/>
      <c r="BI49" s="61"/>
      <c r="BJ49" s="62"/>
    </row>
    <row r="50" spans="1:62" ht="6" customHeight="1">
      <c r="A50" s="60"/>
      <c r="B50" s="61"/>
      <c r="C50" s="28"/>
      <c r="D50" s="26"/>
      <c r="E50" s="26"/>
      <c r="F50" s="27"/>
      <c r="G50" s="150"/>
      <c r="H50" s="151"/>
      <c r="I50" s="151"/>
      <c r="J50" s="152"/>
      <c r="K50" s="150"/>
      <c r="L50" s="151"/>
      <c r="M50" s="151"/>
      <c r="N50" s="152"/>
      <c r="O50" s="150"/>
      <c r="P50" s="151"/>
      <c r="Q50" s="151"/>
      <c r="R50" s="152"/>
      <c r="S50" s="150"/>
      <c r="T50" s="151"/>
      <c r="U50" s="151"/>
      <c r="V50" s="152"/>
      <c r="W50" s="150"/>
      <c r="X50" s="151"/>
      <c r="Y50" s="151"/>
      <c r="Z50" s="152"/>
      <c r="AA50" s="40"/>
      <c r="AB50" s="41"/>
      <c r="AC50" s="41"/>
      <c r="AD50" s="42"/>
      <c r="AE50" s="56"/>
      <c r="AF50" s="56"/>
      <c r="AG50" s="28"/>
      <c r="AH50" s="26"/>
      <c r="AI50" s="26"/>
      <c r="AJ50" s="27"/>
      <c r="AK50" s="150"/>
      <c r="AL50" s="151"/>
      <c r="AM50" s="151"/>
      <c r="AN50" s="152"/>
      <c r="AO50" s="150"/>
      <c r="AP50" s="151"/>
      <c r="AQ50" s="151"/>
      <c r="AR50" s="152"/>
      <c r="AS50" s="150"/>
      <c r="AT50" s="151"/>
      <c r="AU50" s="151"/>
      <c r="AV50" s="152"/>
      <c r="AW50" s="150"/>
      <c r="AX50" s="151"/>
      <c r="AY50" s="151"/>
      <c r="AZ50" s="152"/>
      <c r="BA50" s="150"/>
      <c r="BB50" s="151"/>
      <c r="BC50" s="151"/>
      <c r="BD50" s="152"/>
      <c r="BE50" s="28"/>
      <c r="BF50" s="26"/>
      <c r="BG50" s="26"/>
      <c r="BH50" s="27"/>
      <c r="BI50" s="61"/>
      <c r="BJ50" s="62"/>
    </row>
    <row r="51" spans="1:62" ht="6" customHeight="1">
      <c r="A51" s="60"/>
      <c r="B51" s="61"/>
      <c r="C51" s="29"/>
      <c r="D51" s="30"/>
      <c r="E51" s="30"/>
      <c r="F51" s="31"/>
      <c r="G51" s="153"/>
      <c r="H51" s="154"/>
      <c r="I51" s="154"/>
      <c r="J51" s="155"/>
      <c r="K51" s="153"/>
      <c r="L51" s="154"/>
      <c r="M51" s="154"/>
      <c r="N51" s="155"/>
      <c r="O51" s="153"/>
      <c r="P51" s="154"/>
      <c r="Q51" s="154"/>
      <c r="R51" s="155"/>
      <c r="S51" s="153"/>
      <c r="T51" s="154"/>
      <c r="U51" s="154"/>
      <c r="V51" s="155"/>
      <c r="W51" s="153"/>
      <c r="X51" s="154"/>
      <c r="Y51" s="154"/>
      <c r="Z51" s="155"/>
      <c r="AA51" s="43"/>
      <c r="AB51" s="44"/>
      <c r="AC51" s="44"/>
      <c r="AD51" s="45"/>
      <c r="AE51" s="56"/>
      <c r="AF51" s="56"/>
      <c r="AG51" s="29"/>
      <c r="AH51" s="30"/>
      <c r="AI51" s="30"/>
      <c r="AJ51" s="31"/>
      <c r="AK51" s="153"/>
      <c r="AL51" s="154"/>
      <c r="AM51" s="154"/>
      <c r="AN51" s="155"/>
      <c r="AO51" s="153"/>
      <c r="AP51" s="154"/>
      <c r="AQ51" s="154"/>
      <c r="AR51" s="155"/>
      <c r="AS51" s="153"/>
      <c r="AT51" s="154"/>
      <c r="AU51" s="154"/>
      <c r="AV51" s="155"/>
      <c r="AW51" s="153"/>
      <c r="AX51" s="154"/>
      <c r="AY51" s="154"/>
      <c r="AZ51" s="155"/>
      <c r="BA51" s="153"/>
      <c r="BB51" s="154"/>
      <c r="BC51" s="154"/>
      <c r="BD51" s="155"/>
      <c r="BE51" s="29"/>
      <c r="BF51" s="30"/>
      <c r="BG51" s="30"/>
      <c r="BH51" s="31"/>
      <c r="BI51" s="61"/>
      <c r="BJ51" s="62"/>
    </row>
    <row r="52" spans="1:62" ht="6" customHeight="1">
      <c r="A52" s="60"/>
      <c r="B52" s="61"/>
      <c r="C52" s="139">
        <f>AA43+1</f>
        <v>45767</v>
      </c>
      <c r="D52" s="140"/>
      <c r="E52" s="16"/>
      <c r="F52" s="17"/>
      <c r="G52" s="146">
        <f>C52+1</f>
        <v>45768</v>
      </c>
      <c r="H52" s="147"/>
      <c r="I52" s="32"/>
      <c r="J52" s="33"/>
      <c r="K52" s="146">
        <f>G52+1</f>
        <v>45769</v>
      </c>
      <c r="L52" s="147"/>
      <c r="M52" s="32"/>
      <c r="N52" s="33"/>
      <c r="O52" s="146">
        <f>K52+1</f>
        <v>45770</v>
      </c>
      <c r="P52" s="147"/>
      <c r="Q52" s="32"/>
      <c r="R52" s="33"/>
      <c r="S52" s="146">
        <f>O52+1</f>
        <v>45771</v>
      </c>
      <c r="T52" s="147"/>
      <c r="U52" s="32"/>
      <c r="V52" s="33"/>
      <c r="W52" s="146">
        <f>S52+1</f>
        <v>45772</v>
      </c>
      <c r="X52" s="147"/>
      <c r="Y52" s="32"/>
      <c r="Z52" s="33"/>
      <c r="AA52" s="135">
        <f>W52+1</f>
        <v>45773</v>
      </c>
      <c r="AB52" s="136"/>
      <c r="AC52" s="20"/>
      <c r="AD52" s="21"/>
      <c r="AE52" s="56"/>
      <c r="AF52" s="56"/>
      <c r="AG52" s="139">
        <f>BE43+1</f>
        <v>45795</v>
      </c>
      <c r="AH52" s="140"/>
      <c r="AI52" s="16"/>
      <c r="AJ52" s="17"/>
      <c r="AK52" s="131">
        <f>AG52+1</f>
        <v>45796</v>
      </c>
      <c r="AL52" s="132"/>
      <c r="AM52" s="16"/>
      <c r="AN52" s="17"/>
      <c r="AO52" s="131">
        <f>AK52+1</f>
        <v>45797</v>
      </c>
      <c r="AP52" s="132"/>
      <c r="AQ52" s="16"/>
      <c r="AR52" s="17"/>
      <c r="AS52" s="131">
        <f>AO52+1</f>
        <v>45798</v>
      </c>
      <c r="AT52" s="132"/>
      <c r="AU52" s="16"/>
      <c r="AV52" s="17"/>
      <c r="AW52" s="131">
        <f>AS52+1</f>
        <v>45799</v>
      </c>
      <c r="AX52" s="132"/>
      <c r="AY52" s="16"/>
      <c r="AZ52" s="17"/>
      <c r="BA52" s="131">
        <f>AW52+1</f>
        <v>45800</v>
      </c>
      <c r="BB52" s="132"/>
      <c r="BC52" s="16"/>
      <c r="BD52" s="17"/>
      <c r="BE52" s="135">
        <f>BA52+1</f>
        <v>45801</v>
      </c>
      <c r="BF52" s="136"/>
      <c r="BG52" s="20"/>
      <c r="BH52" s="21"/>
      <c r="BI52" s="61"/>
      <c r="BJ52" s="62"/>
    </row>
    <row r="53" spans="1:62" ht="6" customHeight="1">
      <c r="A53" s="60"/>
      <c r="B53" s="61"/>
      <c r="C53" s="141"/>
      <c r="D53" s="142"/>
      <c r="E53" s="22"/>
      <c r="F53" s="23"/>
      <c r="G53" s="148"/>
      <c r="H53" s="149"/>
      <c r="I53" s="34"/>
      <c r="J53" s="35"/>
      <c r="K53" s="148"/>
      <c r="L53" s="149"/>
      <c r="M53" s="34"/>
      <c r="N53" s="35"/>
      <c r="O53" s="148"/>
      <c r="P53" s="149"/>
      <c r="Q53" s="34"/>
      <c r="R53" s="35"/>
      <c r="S53" s="148"/>
      <c r="T53" s="149"/>
      <c r="U53" s="34"/>
      <c r="V53" s="35"/>
      <c r="W53" s="148"/>
      <c r="X53" s="149"/>
      <c r="Y53" s="34"/>
      <c r="Z53" s="35"/>
      <c r="AA53" s="137"/>
      <c r="AB53" s="138"/>
      <c r="AC53" s="26"/>
      <c r="AD53" s="27"/>
      <c r="AE53" s="56"/>
      <c r="AF53" s="56"/>
      <c r="AG53" s="141"/>
      <c r="AH53" s="142"/>
      <c r="AI53" s="22"/>
      <c r="AJ53" s="23"/>
      <c r="AK53" s="133"/>
      <c r="AL53" s="134"/>
      <c r="AM53" s="22"/>
      <c r="AN53" s="23"/>
      <c r="AO53" s="133"/>
      <c r="AP53" s="134"/>
      <c r="AQ53" s="22"/>
      <c r="AR53" s="23"/>
      <c r="AS53" s="133"/>
      <c r="AT53" s="134"/>
      <c r="AU53" s="22"/>
      <c r="AV53" s="23"/>
      <c r="AW53" s="133"/>
      <c r="AX53" s="134"/>
      <c r="AY53" s="22"/>
      <c r="AZ53" s="23"/>
      <c r="BA53" s="133"/>
      <c r="BB53" s="134"/>
      <c r="BC53" s="22"/>
      <c r="BD53" s="23"/>
      <c r="BE53" s="137"/>
      <c r="BF53" s="138"/>
      <c r="BG53" s="26"/>
      <c r="BH53" s="27"/>
      <c r="BI53" s="61"/>
      <c r="BJ53" s="62"/>
    </row>
    <row r="54" spans="1:62" ht="6" customHeight="1">
      <c r="A54" s="60"/>
      <c r="B54" s="61"/>
      <c r="C54" s="141"/>
      <c r="D54" s="142"/>
      <c r="E54" s="22"/>
      <c r="F54" s="23"/>
      <c r="G54" s="148"/>
      <c r="H54" s="149"/>
      <c r="I54" s="34"/>
      <c r="J54" s="35"/>
      <c r="K54" s="148"/>
      <c r="L54" s="149"/>
      <c r="M54" s="34"/>
      <c r="N54" s="35"/>
      <c r="O54" s="148"/>
      <c r="P54" s="149"/>
      <c r="Q54" s="34"/>
      <c r="R54" s="35"/>
      <c r="S54" s="148"/>
      <c r="T54" s="149"/>
      <c r="U54" s="34"/>
      <c r="V54" s="35"/>
      <c r="W54" s="148"/>
      <c r="X54" s="149"/>
      <c r="Y54" s="34"/>
      <c r="Z54" s="35"/>
      <c r="AA54" s="137"/>
      <c r="AB54" s="138"/>
      <c r="AC54" s="26"/>
      <c r="AD54" s="27"/>
      <c r="AE54" s="56"/>
      <c r="AF54" s="56"/>
      <c r="AG54" s="141"/>
      <c r="AH54" s="142"/>
      <c r="AI54" s="22"/>
      <c r="AJ54" s="23"/>
      <c r="AK54" s="133"/>
      <c r="AL54" s="134"/>
      <c r="AM54" s="22"/>
      <c r="AN54" s="23"/>
      <c r="AO54" s="133"/>
      <c r="AP54" s="134"/>
      <c r="AQ54" s="22"/>
      <c r="AR54" s="23"/>
      <c r="AS54" s="133"/>
      <c r="AT54" s="134"/>
      <c r="AU54" s="22"/>
      <c r="AV54" s="23"/>
      <c r="AW54" s="133"/>
      <c r="AX54" s="134"/>
      <c r="AY54" s="22"/>
      <c r="AZ54" s="23"/>
      <c r="BA54" s="133"/>
      <c r="BB54" s="134"/>
      <c r="BC54" s="22"/>
      <c r="BD54" s="23"/>
      <c r="BE54" s="137"/>
      <c r="BF54" s="138"/>
      <c r="BG54" s="26"/>
      <c r="BH54" s="27"/>
      <c r="BI54" s="61"/>
      <c r="BJ54" s="62"/>
    </row>
    <row r="55" spans="1:62" ht="6" customHeight="1">
      <c r="A55" s="60"/>
      <c r="B55" s="61"/>
      <c r="C55" s="28"/>
      <c r="D55" s="26"/>
      <c r="E55" s="26"/>
      <c r="F55" s="27"/>
      <c r="G55" s="143"/>
      <c r="H55" s="144"/>
      <c r="I55" s="144"/>
      <c r="J55" s="145"/>
      <c r="K55" s="143"/>
      <c r="L55" s="144"/>
      <c r="M55" s="144"/>
      <c r="N55" s="145"/>
      <c r="O55" s="143"/>
      <c r="P55" s="144"/>
      <c r="Q55" s="144"/>
      <c r="R55" s="145"/>
      <c r="S55" s="143"/>
      <c r="T55" s="144"/>
      <c r="U55" s="144"/>
      <c r="V55" s="145"/>
      <c r="W55" s="143"/>
      <c r="X55" s="144"/>
      <c r="Y55" s="144"/>
      <c r="Z55" s="145"/>
      <c r="AA55" s="28"/>
      <c r="AB55" s="26"/>
      <c r="AC55" s="26"/>
      <c r="AD55" s="27"/>
      <c r="AE55" s="56"/>
      <c r="AF55" s="56"/>
      <c r="AG55" s="28"/>
      <c r="AH55" s="26"/>
      <c r="AI55" s="26"/>
      <c r="AJ55" s="27"/>
      <c r="AK55" s="143"/>
      <c r="AL55" s="144"/>
      <c r="AM55" s="144"/>
      <c r="AN55" s="145"/>
      <c r="AO55" s="143"/>
      <c r="AP55" s="144"/>
      <c r="AQ55" s="144"/>
      <c r="AR55" s="145"/>
      <c r="AS55" s="143"/>
      <c r="AT55" s="144"/>
      <c r="AU55" s="144"/>
      <c r="AV55" s="145"/>
      <c r="AW55" s="143"/>
      <c r="AX55" s="144"/>
      <c r="AY55" s="144"/>
      <c r="AZ55" s="145"/>
      <c r="BA55" s="143"/>
      <c r="BB55" s="144"/>
      <c r="BC55" s="144"/>
      <c r="BD55" s="145"/>
      <c r="BE55" s="28"/>
      <c r="BF55" s="26"/>
      <c r="BG55" s="26"/>
      <c r="BH55" s="27"/>
      <c r="BI55" s="61"/>
      <c r="BJ55" s="62"/>
    </row>
    <row r="56" spans="1:62" ht="6" customHeight="1">
      <c r="A56" s="60"/>
      <c r="B56" s="61"/>
      <c r="C56" s="28"/>
      <c r="D56" s="26"/>
      <c r="E56" s="26"/>
      <c r="F56" s="27"/>
      <c r="G56" s="143"/>
      <c r="H56" s="144"/>
      <c r="I56" s="144"/>
      <c r="J56" s="145"/>
      <c r="K56" s="143"/>
      <c r="L56" s="144"/>
      <c r="M56" s="144"/>
      <c r="N56" s="145"/>
      <c r="O56" s="143"/>
      <c r="P56" s="144"/>
      <c r="Q56" s="144"/>
      <c r="R56" s="145"/>
      <c r="S56" s="143"/>
      <c r="T56" s="144"/>
      <c r="U56" s="144"/>
      <c r="V56" s="145"/>
      <c r="W56" s="143"/>
      <c r="X56" s="144"/>
      <c r="Y56" s="144"/>
      <c r="Z56" s="145"/>
      <c r="AA56" s="28"/>
      <c r="AB56" s="26"/>
      <c r="AC56" s="26"/>
      <c r="AD56" s="27"/>
      <c r="AE56" s="56"/>
      <c r="AF56" s="56"/>
      <c r="AG56" s="28"/>
      <c r="AH56" s="26"/>
      <c r="AI56" s="26"/>
      <c r="AJ56" s="27"/>
      <c r="AK56" s="143"/>
      <c r="AL56" s="144"/>
      <c r="AM56" s="144"/>
      <c r="AN56" s="145"/>
      <c r="AO56" s="143"/>
      <c r="AP56" s="144"/>
      <c r="AQ56" s="144"/>
      <c r="AR56" s="145"/>
      <c r="AS56" s="143"/>
      <c r="AT56" s="144"/>
      <c r="AU56" s="144"/>
      <c r="AV56" s="145"/>
      <c r="AW56" s="143"/>
      <c r="AX56" s="144"/>
      <c r="AY56" s="144"/>
      <c r="AZ56" s="145"/>
      <c r="BA56" s="143"/>
      <c r="BB56" s="144"/>
      <c r="BC56" s="144"/>
      <c r="BD56" s="145"/>
      <c r="BE56" s="28"/>
      <c r="BF56" s="26"/>
      <c r="BG56" s="26"/>
      <c r="BH56" s="27"/>
      <c r="BI56" s="61"/>
      <c r="BJ56" s="62"/>
    </row>
    <row r="57" spans="1:62" ht="6" customHeight="1">
      <c r="A57" s="60"/>
      <c r="B57" s="61"/>
      <c r="C57" s="28"/>
      <c r="D57" s="26"/>
      <c r="E57" s="26"/>
      <c r="F57" s="27"/>
      <c r="G57" s="150"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51"/>
      <c r="I57" s="151"/>
      <c r="J57" s="152"/>
      <c r="K57" s="150"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51"/>
      <c r="M57" s="151"/>
      <c r="N57" s="152"/>
      <c r="O57" s="150"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57" s="151"/>
      <c r="Q57" s="151"/>
      <c r="R57" s="152"/>
      <c r="S57" s="150"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51"/>
      <c r="U57" s="151"/>
      <c r="V57" s="152"/>
      <c r="W57" s="150"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51"/>
      <c r="Y57" s="151"/>
      <c r="Z57" s="152"/>
      <c r="AA57" s="40"/>
      <c r="AB57" s="41"/>
      <c r="AC57" s="41"/>
      <c r="AD57" s="42"/>
      <c r="AE57" s="56"/>
      <c r="AF57" s="56"/>
      <c r="AG57" s="28"/>
      <c r="AH57" s="26"/>
      <c r="AI57" s="26"/>
      <c r="AJ57" s="27"/>
      <c r="AK57" s="150"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51"/>
      <c r="AM57" s="151"/>
      <c r="AN57" s="152"/>
      <c r="AO57" s="150"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51"/>
      <c r="AQ57" s="151"/>
      <c r="AR57" s="152"/>
      <c r="AS57" s="150"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AT57" s="151"/>
      <c r="AU57" s="151"/>
      <c r="AV57" s="152"/>
      <c r="AW57" s="150"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51"/>
      <c r="AY57" s="151"/>
      <c r="AZ57" s="152"/>
      <c r="BA57" s="150"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51"/>
      <c r="BC57" s="151"/>
      <c r="BD57" s="152"/>
      <c r="BE57" s="28"/>
      <c r="BF57" s="26"/>
      <c r="BG57" s="26"/>
      <c r="BH57" s="27"/>
      <c r="BI57" s="61"/>
      <c r="BJ57" s="62"/>
    </row>
    <row r="58" spans="1:62" ht="6" customHeight="1">
      <c r="A58" s="60"/>
      <c r="B58" s="61"/>
      <c r="C58" s="28"/>
      <c r="D58" s="26"/>
      <c r="E58" s="26"/>
      <c r="F58" s="27"/>
      <c r="G58" s="150"/>
      <c r="H58" s="151"/>
      <c r="I58" s="151"/>
      <c r="J58" s="152"/>
      <c r="K58" s="150"/>
      <c r="L58" s="151"/>
      <c r="M58" s="151"/>
      <c r="N58" s="152"/>
      <c r="O58" s="150"/>
      <c r="P58" s="151"/>
      <c r="Q58" s="151"/>
      <c r="R58" s="152"/>
      <c r="S58" s="150"/>
      <c r="T58" s="151"/>
      <c r="U58" s="151"/>
      <c r="V58" s="152"/>
      <c r="W58" s="150"/>
      <c r="X58" s="151"/>
      <c r="Y58" s="151"/>
      <c r="Z58" s="152"/>
      <c r="AA58" s="40"/>
      <c r="AB58" s="41"/>
      <c r="AC58" s="41"/>
      <c r="AD58" s="42"/>
      <c r="AE58" s="56"/>
      <c r="AF58" s="56"/>
      <c r="AG58" s="28"/>
      <c r="AH58" s="26"/>
      <c r="AI58" s="26"/>
      <c r="AJ58" s="27"/>
      <c r="AK58" s="150"/>
      <c r="AL58" s="151"/>
      <c r="AM58" s="151"/>
      <c r="AN58" s="152"/>
      <c r="AO58" s="150"/>
      <c r="AP58" s="151"/>
      <c r="AQ58" s="151"/>
      <c r="AR58" s="152"/>
      <c r="AS58" s="150"/>
      <c r="AT58" s="151"/>
      <c r="AU58" s="151"/>
      <c r="AV58" s="152"/>
      <c r="AW58" s="150"/>
      <c r="AX58" s="151"/>
      <c r="AY58" s="151"/>
      <c r="AZ58" s="152"/>
      <c r="BA58" s="150"/>
      <c r="BB58" s="151"/>
      <c r="BC58" s="151"/>
      <c r="BD58" s="152"/>
      <c r="BE58" s="28"/>
      <c r="BF58" s="26"/>
      <c r="BG58" s="26"/>
      <c r="BH58" s="27"/>
      <c r="BI58" s="61"/>
      <c r="BJ58" s="62"/>
    </row>
    <row r="59" spans="1:62" ht="6" customHeight="1">
      <c r="A59" s="60"/>
      <c r="B59" s="61"/>
      <c r="C59" s="28"/>
      <c r="D59" s="26"/>
      <c r="E59" s="26"/>
      <c r="F59" s="27"/>
      <c r="G59" s="150"/>
      <c r="H59" s="151"/>
      <c r="I59" s="151"/>
      <c r="J59" s="152"/>
      <c r="K59" s="150"/>
      <c r="L59" s="151"/>
      <c r="M59" s="151"/>
      <c r="N59" s="152"/>
      <c r="O59" s="150"/>
      <c r="P59" s="151"/>
      <c r="Q59" s="151"/>
      <c r="R59" s="152"/>
      <c r="S59" s="150"/>
      <c r="T59" s="151"/>
      <c r="U59" s="151"/>
      <c r="V59" s="152"/>
      <c r="W59" s="150"/>
      <c r="X59" s="151"/>
      <c r="Y59" s="151"/>
      <c r="Z59" s="152"/>
      <c r="AA59" s="40"/>
      <c r="AB59" s="41"/>
      <c r="AC59" s="41"/>
      <c r="AD59" s="42"/>
      <c r="AE59" s="56"/>
      <c r="AF59" s="56"/>
      <c r="AG59" s="28"/>
      <c r="AH59" s="26"/>
      <c r="AI59" s="26"/>
      <c r="AJ59" s="27"/>
      <c r="AK59" s="150"/>
      <c r="AL59" s="151"/>
      <c r="AM59" s="151"/>
      <c r="AN59" s="152"/>
      <c r="AO59" s="150"/>
      <c r="AP59" s="151"/>
      <c r="AQ59" s="151"/>
      <c r="AR59" s="152"/>
      <c r="AS59" s="150"/>
      <c r="AT59" s="151"/>
      <c r="AU59" s="151"/>
      <c r="AV59" s="152"/>
      <c r="AW59" s="150"/>
      <c r="AX59" s="151"/>
      <c r="AY59" s="151"/>
      <c r="AZ59" s="152"/>
      <c r="BA59" s="150"/>
      <c r="BB59" s="151"/>
      <c r="BC59" s="151"/>
      <c r="BD59" s="152"/>
      <c r="BE59" s="28"/>
      <c r="BF59" s="26"/>
      <c r="BG59" s="26"/>
      <c r="BH59" s="27"/>
      <c r="BI59" s="61"/>
      <c r="BJ59" s="62"/>
    </row>
    <row r="60" spans="1:62" ht="6" customHeight="1">
      <c r="A60" s="60"/>
      <c r="B60" s="61"/>
      <c r="C60" s="29"/>
      <c r="D60" s="30"/>
      <c r="E60" s="30"/>
      <c r="F60" s="31"/>
      <c r="G60" s="153"/>
      <c r="H60" s="154"/>
      <c r="I60" s="154"/>
      <c r="J60" s="155"/>
      <c r="K60" s="153"/>
      <c r="L60" s="154"/>
      <c r="M60" s="154"/>
      <c r="N60" s="155"/>
      <c r="O60" s="153"/>
      <c r="P60" s="154"/>
      <c r="Q60" s="154"/>
      <c r="R60" s="155"/>
      <c r="S60" s="153"/>
      <c r="T60" s="154"/>
      <c r="U60" s="154"/>
      <c r="V60" s="155"/>
      <c r="W60" s="153"/>
      <c r="X60" s="154"/>
      <c r="Y60" s="154"/>
      <c r="Z60" s="155"/>
      <c r="AA60" s="43"/>
      <c r="AB60" s="44"/>
      <c r="AC60" s="44"/>
      <c r="AD60" s="45"/>
      <c r="AE60" s="56"/>
      <c r="AF60" s="56"/>
      <c r="AG60" s="29"/>
      <c r="AH60" s="30"/>
      <c r="AI60" s="30"/>
      <c r="AJ60" s="31"/>
      <c r="AK60" s="153"/>
      <c r="AL60" s="154"/>
      <c r="AM60" s="154"/>
      <c r="AN60" s="155"/>
      <c r="AO60" s="153"/>
      <c r="AP60" s="154"/>
      <c r="AQ60" s="154"/>
      <c r="AR60" s="155"/>
      <c r="AS60" s="153"/>
      <c r="AT60" s="154"/>
      <c r="AU60" s="154"/>
      <c r="AV60" s="155"/>
      <c r="AW60" s="153"/>
      <c r="AX60" s="154"/>
      <c r="AY60" s="154"/>
      <c r="AZ60" s="155"/>
      <c r="BA60" s="153"/>
      <c r="BB60" s="154"/>
      <c r="BC60" s="154"/>
      <c r="BD60" s="155"/>
      <c r="BE60" s="29"/>
      <c r="BF60" s="30"/>
      <c r="BG60" s="30"/>
      <c r="BH60" s="31"/>
      <c r="BI60" s="61"/>
      <c r="BJ60" s="62"/>
    </row>
    <row r="61" spans="1:62" ht="6" customHeight="1">
      <c r="A61" s="60"/>
      <c r="B61" s="61"/>
      <c r="C61" s="139">
        <f>AA52+1</f>
        <v>45774</v>
      </c>
      <c r="D61" s="140"/>
      <c r="E61" s="16"/>
      <c r="F61" s="17"/>
      <c r="G61" s="146">
        <f>C61+1</f>
        <v>45775</v>
      </c>
      <c r="H61" s="147"/>
      <c r="I61" s="32"/>
      <c r="J61" s="33"/>
      <c r="K61" s="146">
        <f>G61+1</f>
        <v>45776</v>
      </c>
      <c r="L61" s="147"/>
      <c r="M61" s="32"/>
      <c r="N61" s="33"/>
      <c r="O61" s="146">
        <f>K61+1</f>
        <v>45777</v>
      </c>
      <c r="P61" s="147"/>
      <c r="Q61" s="32"/>
      <c r="R61" s="33"/>
      <c r="S61" s="146">
        <f>O61+1</f>
        <v>45778</v>
      </c>
      <c r="T61" s="147"/>
      <c r="U61" s="32"/>
      <c r="V61" s="33"/>
      <c r="W61" s="146">
        <f>S61+1</f>
        <v>45779</v>
      </c>
      <c r="X61" s="147"/>
      <c r="Y61" s="32"/>
      <c r="Z61" s="33"/>
      <c r="AA61" s="135">
        <f>W61+1</f>
        <v>45780</v>
      </c>
      <c r="AB61" s="136"/>
      <c r="AC61" s="20"/>
      <c r="AD61" s="21"/>
      <c r="AE61" s="56"/>
      <c r="AF61" s="56"/>
      <c r="AG61" s="139">
        <f>BE52+1</f>
        <v>45802</v>
      </c>
      <c r="AH61" s="140"/>
      <c r="AI61" s="16"/>
      <c r="AJ61" s="17"/>
      <c r="AK61" s="131">
        <f>AG61+1</f>
        <v>45803</v>
      </c>
      <c r="AL61" s="132"/>
      <c r="AM61" s="16"/>
      <c r="AN61" s="17"/>
      <c r="AO61" s="131">
        <f>AK61+1</f>
        <v>45804</v>
      </c>
      <c r="AP61" s="132"/>
      <c r="AQ61" s="16"/>
      <c r="AR61" s="17"/>
      <c r="AS61" s="131">
        <f>AO61+1</f>
        <v>45805</v>
      </c>
      <c r="AT61" s="132"/>
      <c r="AU61" s="16"/>
      <c r="AV61" s="17"/>
      <c r="AW61" s="131">
        <f>AS61+1</f>
        <v>45806</v>
      </c>
      <c r="AX61" s="132"/>
      <c r="AY61" s="16"/>
      <c r="AZ61" s="17"/>
      <c r="BA61" s="131">
        <f>AW61+1</f>
        <v>45807</v>
      </c>
      <c r="BB61" s="132"/>
      <c r="BC61" s="16"/>
      <c r="BD61" s="17"/>
      <c r="BE61" s="135">
        <f>BA61+1</f>
        <v>45808</v>
      </c>
      <c r="BF61" s="136"/>
      <c r="BG61" s="20"/>
      <c r="BH61" s="21"/>
      <c r="BI61" s="61"/>
      <c r="BJ61" s="62"/>
    </row>
    <row r="62" spans="1:62" ht="6" customHeight="1">
      <c r="A62" s="60"/>
      <c r="B62" s="61"/>
      <c r="C62" s="141"/>
      <c r="D62" s="142"/>
      <c r="E62" s="22"/>
      <c r="F62" s="23"/>
      <c r="G62" s="148"/>
      <c r="H62" s="149"/>
      <c r="I62" s="34"/>
      <c r="J62" s="35"/>
      <c r="K62" s="148"/>
      <c r="L62" s="149"/>
      <c r="M62" s="34"/>
      <c r="N62" s="35"/>
      <c r="O62" s="148"/>
      <c r="P62" s="149"/>
      <c r="Q62" s="34"/>
      <c r="R62" s="35"/>
      <c r="S62" s="148"/>
      <c r="T62" s="149"/>
      <c r="U62" s="34"/>
      <c r="V62" s="35"/>
      <c r="W62" s="148"/>
      <c r="X62" s="149"/>
      <c r="Y62" s="34"/>
      <c r="Z62" s="35"/>
      <c r="AA62" s="137"/>
      <c r="AB62" s="138"/>
      <c r="AC62" s="26"/>
      <c r="AD62" s="27"/>
      <c r="AE62" s="56"/>
      <c r="AF62" s="56"/>
      <c r="AG62" s="141"/>
      <c r="AH62" s="142"/>
      <c r="AI62" s="22"/>
      <c r="AJ62" s="23"/>
      <c r="AK62" s="133"/>
      <c r="AL62" s="134"/>
      <c r="AM62" s="22"/>
      <c r="AN62" s="23"/>
      <c r="AO62" s="133"/>
      <c r="AP62" s="134"/>
      <c r="AQ62" s="22"/>
      <c r="AR62" s="23"/>
      <c r="AS62" s="133"/>
      <c r="AT62" s="134"/>
      <c r="AU62" s="22"/>
      <c r="AV62" s="23"/>
      <c r="AW62" s="133"/>
      <c r="AX62" s="134"/>
      <c r="AY62" s="22"/>
      <c r="AZ62" s="23"/>
      <c r="BA62" s="133"/>
      <c r="BB62" s="134"/>
      <c r="BC62" s="22"/>
      <c r="BD62" s="23"/>
      <c r="BE62" s="137"/>
      <c r="BF62" s="138"/>
      <c r="BG62" s="26"/>
      <c r="BH62" s="27"/>
      <c r="BI62" s="61"/>
      <c r="BJ62" s="62"/>
    </row>
    <row r="63" spans="1:62" ht="6" customHeight="1">
      <c r="A63" s="60"/>
      <c r="B63" s="61"/>
      <c r="C63" s="141"/>
      <c r="D63" s="142"/>
      <c r="E63" s="22"/>
      <c r="F63" s="23"/>
      <c r="G63" s="148"/>
      <c r="H63" s="149"/>
      <c r="I63" s="34"/>
      <c r="J63" s="35"/>
      <c r="K63" s="148"/>
      <c r="L63" s="149"/>
      <c r="M63" s="34"/>
      <c r="N63" s="35"/>
      <c r="O63" s="148"/>
      <c r="P63" s="149"/>
      <c r="Q63" s="34"/>
      <c r="R63" s="35"/>
      <c r="S63" s="148"/>
      <c r="T63" s="149"/>
      <c r="U63" s="34"/>
      <c r="V63" s="35"/>
      <c r="W63" s="148"/>
      <c r="X63" s="149"/>
      <c r="Y63" s="34"/>
      <c r="Z63" s="35"/>
      <c r="AA63" s="137"/>
      <c r="AB63" s="138"/>
      <c r="AC63" s="26"/>
      <c r="AD63" s="27"/>
      <c r="AE63" s="56"/>
      <c r="AF63" s="56"/>
      <c r="AG63" s="141"/>
      <c r="AH63" s="142"/>
      <c r="AI63" s="22"/>
      <c r="AJ63" s="23"/>
      <c r="AK63" s="133"/>
      <c r="AL63" s="134"/>
      <c r="AM63" s="22"/>
      <c r="AN63" s="23"/>
      <c r="AO63" s="133"/>
      <c r="AP63" s="134"/>
      <c r="AQ63" s="22"/>
      <c r="AR63" s="23"/>
      <c r="AS63" s="133"/>
      <c r="AT63" s="134"/>
      <c r="AU63" s="22"/>
      <c r="AV63" s="23"/>
      <c r="AW63" s="133"/>
      <c r="AX63" s="134"/>
      <c r="AY63" s="22"/>
      <c r="AZ63" s="23"/>
      <c r="BA63" s="133"/>
      <c r="BB63" s="134"/>
      <c r="BC63" s="22"/>
      <c r="BD63" s="23"/>
      <c r="BE63" s="137"/>
      <c r="BF63" s="138"/>
      <c r="BG63" s="26"/>
      <c r="BH63" s="27"/>
      <c r="BI63" s="61"/>
      <c r="BJ63" s="62"/>
    </row>
    <row r="64" spans="1:62" ht="6" customHeight="1">
      <c r="A64" s="60"/>
      <c r="B64" s="61"/>
      <c r="C64" s="28"/>
      <c r="D64" s="26"/>
      <c r="E64" s="26"/>
      <c r="F64" s="27"/>
      <c r="G64" s="143"/>
      <c r="H64" s="144"/>
      <c r="I64" s="144"/>
      <c r="J64" s="145"/>
      <c r="K64" s="143"/>
      <c r="L64" s="144"/>
      <c r="M64" s="144"/>
      <c r="N64" s="145"/>
      <c r="O64" s="143"/>
      <c r="P64" s="144"/>
      <c r="Q64" s="144"/>
      <c r="R64" s="145"/>
      <c r="S64" s="143"/>
      <c r="T64" s="144"/>
      <c r="U64" s="144"/>
      <c r="V64" s="145"/>
      <c r="W64" s="143"/>
      <c r="X64" s="144"/>
      <c r="Y64" s="144"/>
      <c r="Z64" s="145"/>
      <c r="AA64" s="28"/>
      <c r="AB64" s="26"/>
      <c r="AC64" s="26"/>
      <c r="AD64" s="27"/>
      <c r="AE64" s="56"/>
      <c r="AF64" s="56"/>
      <c r="AG64" s="28"/>
      <c r="AH64" s="26"/>
      <c r="AI64" s="26"/>
      <c r="AJ64" s="27"/>
      <c r="AK64" s="143"/>
      <c r="AL64" s="144"/>
      <c r="AM64" s="144"/>
      <c r="AN64" s="145"/>
      <c r="AO64" s="143"/>
      <c r="AP64" s="144"/>
      <c r="AQ64" s="144"/>
      <c r="AR64" s="145"/>
      <c r="AS64" s="143"/>
      <c r="AT64" s="144"/>
      <c r="AU64" s="144"/>
      <c r="AV64" s="145"/>
      <c r="AW64" s="143"/>
      <c r="AX64" s="144"/>
      <c r="AY64" s="144"/>
      <c r="AZ64" s="145"/>
      <c r="BA64" s="143"/>
      <c r="BB64" s="144"/>
      <c r="BC64" s="144"/>
      <c r="BD64" s="145"/>
      <c r="BE64" s="46"/>
      <c r="BF64" s="47"/>
      <c r="BG64" s="26"/>
      <c r="BH64" s="27"/>
      <c r="BI64" s="61"/>
      <c r="BJ64" s="62"/>
    </row>
    <row r="65" spans="1:62" ht="6" customHeight="1">
      <c r="A65" s="60"/>
      <c r="B65" s="61"/>
      <c r="C65" s="28"/>
      <c r="D65" s="26"/>
      <c r="E65" s="26"/>
      <c r="F65" s="27"/>
      <c r="G65" s="143"/>
      <c r="H65" s="144"/>
      <c r="I65" s="144"/>
      <c r="J65" s="145"/>
      <c r="K65" s="143"/>
      <c r="L65" s="144"/>
      <c r="M65" s="144"/>
      <c r="N65" s="145"/>
      <c r="O65" s="143"/>
      <c r="P65" s="144"/>
      <c r="Q65" s="144"/>
      <c r="R65" s="145"/>
      <c r="S65" s="143"/>
      <c r="T65" s="144"/>
      <c r="U65" s="144"/>
      <c r="V65" s="145"/>
      <c r="W65" s="143"/>
      <c r="X65" s="144"/>
      <c r="Y65" s="144"/>
      <c r="Z65" s="145"/>
      <c r="AA65" s="28"/>
      <c r="AB65" s="26"/>
      <c r="AC65" s="26"/>
      <c r="AD65" s="27"/>
      <c r="AE65" s="56"/>
      <c r="AF65" s="56"/>
      <c r="AG65" s="28"/>
      <c r="AH65" s="26"/>
      <c r="AI65" s="26"/>
      <c r="AJ65" s="27"/>
      <c r="AK65" s="143"/>
      <c r="AL65" s="144"/>
      <c r="AM65" s="144"/>
      <c r="AN65" s="145"/>
      <c r="AO65" s="143"/>
      <c r="AP65" s="144"/>
      <c r="AQ65" s="144"/>
      <c r="AR65" s="145"/>
      <c r="AS65" s="143"/>
      <c r="AT65" s="144"/>
      <c r="AU65" s="144"/>
      <c r="AV65" s="145"/>
      <c r="AW65" s="143"/>
      <c r="AX65" s="144"/>
      <c r="AY65" s="144"/>
      <c r="AZ65" s="145"/>
      <c r="BA65" s="143"/>
      <c r="BB65" s="144"/>
      <c r="BC65" s="144"/>
      <c r="BD65" s="145"/>
      <c r="BE65" s="28"/>
      <c r="BF65" s="26"/>
      <c r="BG65" s="26"/>
      <c r="BH65" s="27"/>
      <c r="BI65" s="61"/>
      <c r="BJ65" s="62"/>
    </row>
    <row r="66" spans="1:62" ht="6" customHeight="1">
      <c r="A66" s="60"/>
      <c r="B66" s="61"/>
      <c r="C66" s="28"/>
      <c r="D66" s="26"/>
      <c r="E66" s="26"/>
      <c r="F66" s="27"/>
      <c r="G66" s="150"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51"/>
      <c r="I66" s="151"/>
      <c r="J66" s="152"/>
      <c r="K66" s="150"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51"/>
      <c r="M66" s="151"/>
      <c r="N66" s="152"/>
      <c r="O66" s="150"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51"/>
      <c r="Q66" s="151"/>
      <c r="R66" s="152"/>
      <c r="S66" s="150"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51"/>
      <c r="U66" s="151"/>
      <c r="V66" s="152"/>
      <c r="W66" s="150"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51"/>
      <c r="Y66" s="151"/>
      <c r="Z66" s="152"/>
      <c r="AA66" s="40"/>
      <c r="AB66" s="41"/>
      <c r="AC66" s="41"/>
      <c r="AD66" s="42"/>
      <c r="AE66" s="56"/>
      <c r="AF66" s="56"/>
      <c r="AG66" s="28"/>
      <c r="AH66" s="26"/>
      <c r="AI66" s="26"/>
      <c r="AJ66" s="27"/>
      <c r="AK66" s="150"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51"/>
      <c r="AM66" s="151"/>
      <c r="AN66" s="152"/>
      <c r="AO66" s="150"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51"/>
      <c r="AQ66" s="151"/>
      <c r="AR66" s="152"/>
      <c r="AS66" s="150"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51"/>
      <c r="AU66" s="151"/>
      <c r="AV66" s="152"/>
      <c r="AW66" s="150"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51"/>
      <c r="AY66" s="151"/>
      <c r="AZ66" s="152"/>
      <c r="BA66" s="150"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51"/>
      <c r="BC66" s="151"/>
      <c r="BD66" s="152"/>
      <c r="BE66" s="28"/>
      <c r="BF66" s="26"/>
      <c r="BG66" s="26"/>
      <c r="BH66" s="27"/>
      <c r="BI66" s="61"/>
      <c r="BJ66" s="62"/>
    </row>
    <row r="67" spans="1:62" ht="6" customHeight="1">
      <c r="A67" s="60"/>
      <c r="B67" s="61"/>
      <c r="C67" s="28"/>
      <c r="D67" s="26"/>
      <c r="E67" s="26"/>
      <c r="F67" s="27"/>
      <c r="G67" s="150"/>
      <c r="H67" s="151"/>
      <c r="I67" s="151"/>
      <c r="J67" s="152"/>
      <c r="K67" s="150"/>
      <c r="L67" s="151"/>
      <c r="M67" s="151"/>
      <c r="N67" s="152"/>
      <c r="O67" s="150"/>
      <c r="P67" s="151"/>
      <c r="Q67" s="151"/>
      <c r="R67" s="152"/>
      <c r="S67" s="150"/>
      <c r="T67" s="151"/>
      <c r="U67" s="151"/>
      <c r="V67" s="152"/>
      <c r="W67" s="150"/>
      <c r="X67" s="151"/>
      <c r="Y67" s="151"/>
      <c r="Z67" s="152"/>
      <c r="AA67" s="40"/>
      <c r="AB67" s="41"/>
      <c r="AC67" s="41"/>
      <c r="AD67" s="42"/>
      <c r="AE67" s="56"/>
      <c r="AF67" s="56"/>
      <c r="AG67" s="28"/>
      <c r="AH67" s="26"/>
      <c r="AI67" s="26"/>
      <c r="AJ67" s="27"/>
      <c r="AK67" s="150"/>
      <c r="AL67" s="151"/>
      <c r="AM67" s="151"/>
      <c r="AN67" s="152"/>
      <c r="AO67" s="150"/>
      <c r="AP67" s="151"/>
      <c r="AQ67" s="151"/>
      <c r="AR67" s="152"/>
      <c r="AS67" s="150"/>
      <c r="AT67" s="151"/>
      <c r="AU67" s="151"/>
      <c r="AV67" s="152"/>
      <c r="AW67" s="150"/>
      <c r="AX67" s="151"/>
      <c r="AY67" s="151"/>
      <c r="AZ67" s="152"/>
      <c r="BA67" s="150"/>
      <c r="BB67" s="151"/>
      <c r="BC67" s="151"/>
      <c r="BD67" s="152"/>
      <c r="BE67" s="28"/>
      <c r="BF67" s="26"/>
      <c r="BG67" s="26"/>
      <c r="BH67" s="27"/>
      <c r="BI67" s="61"/>
      <c r="BJ67" s="62"/>
    </row>
    <row r="68" spans="1:62" ht="6" customHeight="1">
      <c r="A68" s="60"/>
      <c r="B68" s="61"/>
      <c r="C68" s="28"/>
      <c r="D68" s="26"/>
      <c r="E68" s="26"/>
      <c r="F68" s="27"/>
      <c r="G68" s="150"/>
      <c r="H68" s="151"/>
      <c r="I68" s="151"/>
      <c r="J68" s="152"/>
      <c r="K68" s="150"/>
      <c r="L68" s="151"/>
      <c r="M68" s="151"/>
      <c r="N68" s="152"/>
      <c r="O68" s="150"/>
      <c r="P68" s="151"/>
      <c r="Q68" s="151"/>
      <c r="R68" s="152"/>
      <c r="S68" s="150"/>
      <c r="T68" s="151"/>
      <c r="U68" s="151"/>
      <c r="V68" s="152"/>
      <c r="W68" s="150"/>
      <c r="X68" s="151"/>
      <c r="Y68" s="151"/>
      <c r="Z68" s="152"/>
      <c r="AA68" s="40"/>
      <c r="AB68" s="41"/>
      <c r="AC68" s="41"/>
      <c r="AD68" s="42"/>
      <c r="AE68" s="56"/>
      <c r="AF68" s="56"/>
      <c r="AG68" s="28"/>
      <c r="AH68" s="26"/>
      <c r="AI68" s="26"/>
      <c r="AJ68" s="27"/>
      <c r="AK68" s="150"/>
      <c r="AL68" s="151"/>
      <c r="AM68" s="151"/>
      <c r="AN68" s="152"/>
      <c r="AO68" s="150"/>
      <c r="AP68" s="151"/>
      <c r="AQ68" s="151"/>
      <c r="AR68" s="152"/>
      <c r="AS68" s="150"/>
      <c r="AT68" s="151"/>
      <c r="AU68" s="151"/>
      <c r="AV68" s="152"/>
      <c r="AW68" s="150"/>
      <c r="AX68" s="151"/>
      <c r="AY68" s="151"/>
      <c r="AZ68" s="152"/>
      <c r="BA68" s="150"/>
      <c r="BB68" s="151"/>
      <c r="BC68" s="151"/>
      <c r="BD68" s="152"/>
      <c r="BE68" s="28"/>
      <c r="BF68" s="26"/>
      <c r="BG68" s="26"/>
      <c r="BH68" s="27"/>
      <c r="BI68" s="61"/>
      <c r="BJ68" s="62"/>
    </row>
    <row r="69" spans="1:62" ht="6" customHeight="1">
      <c r="A69" s="60"/>
      <c r="B69" s="61"/>
      <c r="C69" s="29"/>
      <c r="D69" s="30"/>
      <c r="E69" s="30"/>
      <c r="F69" s="31"/>
      <c r="G69" s="153"/>
      <c r="H69" s="154"/>
      <c r="I69" s="154"/>
      <c r="J69" s="155"/>
      <c r="K69" s="153"/>
      <c r="L69" s="154"/>
      <c r="M69" s="154"/>
      <c r="N69" s="155"/>
      <c r="O69" s="153"/>
      <c r="P69" s="154"/>
      <c r="Q69" s="154"/>
      <c r="R69" s="155"/>
      <c r="S69" s="153"/>
      <c r="T69" s="154"/>
      <c r="U69" s="154"/>
      <c r="V69" s="155"/>
      <c r="W69" s="153"/>
      <c r="X69" s="154"/>
      <c r="Y69" s="154"/>
      <c r="Z69" s="155"/>
      <c r="AA69" s="43"/>
      <c r="AB69" s="44"/>
      <c r="AC69" s="44"/>
      <c r="AD69" s="45"/>
      <c r="AE69" s="56"/>
      <c r="AF69" s="56"/>
      <c r="AG69" s="29"/>
      <c r="AH69" s="30"/>
      <c r="AI69" s="30"/>
      <c r="AJ69" s="31"/>
      <c r="AK69" s="153"/>
      <c r="AL69" s="154"/>
      <c r="AM69" s="154"/>
      <c r="AN69" s="155"/>
      <c r="AO69" s="153"/>
      <c r="AP69" s="154"/>
      <c r="AQ69" s="154"/>
      <c r="AR69" s="155"/>
      <c r="AS69" s="153"/>
      <c r="AT69" s="154"/>
      <c r="AU69" s="154"/>
      <c r="AV69" s="155"/>
      <c r="AW69" s="153"/>
      <c r="AX69" s="154"/>
      <c r="AY69" s="154"/>
      <c r="AZ69" s="155"/>
      <c r="BA69" s="153"/>
      <c r="BB69" s="154"/>
      <c r="BC69" s="154"/>
      <c r="BD69" s="155"/>
      <c r="BE69" s="29"/>
      <c r="BF69" s="30"/>
      <c r="BG69" s="30"/>
      <c r="BH69" s="31"/>
      <c r="BI69" s="61"/>
      <c r="BJ69" s="62"/>
    </row>
    <row r="70" spans="1:62" ht="6" customHeight="1">
      <c r="A70" s="60"/>
      <c r="B70" s="61"/>
      <c r="C70" s="139">
        <f>AA61+1</f>
        <v>45781</v>
      </c>
      <c r="D70" s="140"/>
      <c r="E70" s="16"/>
      <c r="F70" s="17"/>
      <c r="G70" s="146">
        <f>C70+1</f>
        <v>45782</v>
      </c>
      <c r="H70" s="147"/>
      <c r="I70" s="32"/>
      <c r="J70" s="33"/>
      <c r="K70" s="146">
        <f>G70+1</f>
        <v>45783</v>
      </c>
      <c r="L70" s="147"/>
      <c r="M70" s="32"/>
      <c r="N70" s="33"/>
      <c r="O70" s="146">
        <f>K70+1</f>
        <v>45784</v>
      </c>
      <c r="P70" s="147"/>
      <c r="Q70" s="32"/>
      <c r="R70" s="33"/>
      <c r="S70" s="146">
        <f>O70+1</f>
        <v>45785</v>
      </c>
      <c r="T70" s="147"/>
      <c r="U70" s="32"/>
      <c r="V70" s="33"/>
      <c r="W70" s="146">
        <f>S70+1</f>
        <v>45786</v>
      </c>
      <c r="X70" s="147"/>
      <c r="Y70" s="32"/>
      <c r="Z70" s="33"/>
      <c r="AA70" s="135">
        <f>W70+1</f>
        <v>45787</v>
      </c>
      <c r="AB70" s="136"/>
      <c r="AC70" s="20"/>
      <c r="AD70" s="21"/>
      <c r="AE70" s="56"/>
      <c r="AF70" s="56"/>
      <c r="AG70" s="139">
        <f>BE61+1</f>
        <v>45809</v>
      </c>
      <c r="AH70" s="140"/>
      <c r="AI70" s="16"/>
      <c r="AJ70" s="17"/>
      <c r="AK70" s="131">
        <f>AG70+1</f>
        <v>45810</v>
      </c>
      <c r="AL70" s="132"/>
      <c r="AM70" s="16"/>
      <c r="AN70" s="17"/>
      <c r="AO70" s="131">
        <f>AK70+1</f>
        <v>45811</v>
      </c>
      <c r="AP70" s="132"/>
      <c r="AQ70" s="16"/>
      <c r="AR70" s="17"/>
      <c r="AS70" s="131">
        <f>AO70+1</f>
        <v>45812</v>
      </c>
      <c r="AT70" s="132"/>
      <c r="AU70" s="16"/>
      <c r="AV70" s="17"/>
      <c r="AW70" s="131">
        <f>AS70+1</f>
        <v>45813</v>
      </c>
      <c r="AX70" s="132"/>
      <c r="AY70" s="16"/>
      <c r="AZ70" s="17"/>
      <c r="BA70" s="131">
        <f>AW70+1</f>
        <v>45814</v>
      </c>
      <c r="BB70" s="132"/>
      <c r="BC70" s="16"/>
      <c r="BD70" s="17"/>
      <c r="BE70" s="135">
        <f>BA70+1</f>
        <v>45815</v>
      </c>
      <c r="BF70" s="136"/>
      <c r="BG70" s="20"/>
      <c r="BH70" s="21"/>
      <c r="BI70" s="61"/>
      <c r="BJ70" s="62"/>
    </row>
    <row r="71" spans="1:62" ht="6" customHeight="1">
      <c r="A71" s="60"/>
      <c r="B71" s="61"/>
      <c r="C71" s="141"/>
      <c r="D71" s="142"/>
      <c r="E71" s="22"/>
      <c r="F71" s="23"/>
      <c r="G71" s="148"/>
      <c r="H71" s="149"/>
      <c r="I71" s="34"/>
      <c r="J71" s="35"/>
      <c r="K71" s="148"/>
      <c r="L71" s="149"/>
      <c r="M71" s="34"/>
      <c r="N71" s="35"/>
      <c r="O71" s="148"/>
      <c r="P71" s="149"/>
      <c r="Q71" s="34"/>
      <c r="R71" s="35"/>
      <c r="S71" s="148"/>
      <c r="T71" s="149"/>
      <c r="U71" s="34"/>
      <c r="V71" s="35"/>
      <c r="W71" s="148"/>
      <c r="X71" s="149"/>
      <c r="Y71" s="34"/>
      <c r="Z71" s="35"/>
      <c r="AA71" s="137"/>
      <c r="AB71" s="138"/>
      <c r="AC71" s="26"/>
      <c r="AD71" s="27"/>
      <c r="AE71" s="56"/>
      <c r="AF71" s="56"/>
      <c r="AG71" s="141"/>
      <c r="AH71" s="142"/>
      <c r="AI71" s="22"/>
      <c r="AJ71" s="23"/>
      <c r="AK71" s="133"/>
      <c r="AL71" s="134"/>
      <c r="AM71" s="22"/>
      <c r="AN71" s="23"/>
      <c r="AO71" s="133"/>
      <c r="AP71" s="134"/>
      <c r="AQ71" s="22"/>
      <c r="AR71" s="23"/>
      <c r="AS71" s="133"/>
      <c r="AT71" s="134"/>
      <c r="AU71" s="22"/>
      <c r="AV71" s="23"/>
      <c r="AW71" s="133"/>
      <c r="AX71" s="134"/>
      <c r="AY71" s="22"/>
      <c r="AZ71" s="23"/>
      <c r="BA71" s="133"/>
      <c r="BB71" s="134"/>
      <c r="BC71" s="22"/>
      <c r="BD71" s="23"/>
      <c r="BE71" s="137"/>
      <c r="BF71" s="138"/>
      <c r="BG71" s="26"/>
      <c r="BH71" s="27"/>
      <c r="BI71" s="61"/>
      <c r="BJ71" s="62"/>
    </row>
    <row r="72" spans="1:62" ht="6" customHeight="1">
      <c r="A72" s="60"/>
      <c r="B72" s="61"/>
      <c r="C72" s="141"/>
      <c r="D72" s="142"/>
      <c r="E72" s="22"/>
      <c r="F72" s="23"/>
      <c r="G72" s="148"/>
      <c r="H72" s="149"/>
      <c r="I72" s="34"/>
      <c r="J72" s="35"/>
      <c r="K72" s="148"/>
      <c r="L72" s="149"/>
      <c r="M72" s="34"/>
      <c r="N72" s="35"/>
      <c r="O72" s="148"/>
      <c r="P72" s="149"/>
      <c r="Q72" s="34"/>
      <c r="R72" s="35"/>
      <c r="S72" s="148"/>
      <c r="T72" s="149"/>
      <c r="U72" s="34"/>
      <c r="V72" s="35"/>
      <c r="W72" s="148"/>
      <c r="X72" s="149"/>
      <c r="Y72" s="34"/>
      <c r="Z72" s="35"/>
      <c r="AA72" s="137"/>
      <c r="AB72" s="138"/>
      <c r="AC72" s="26"/>
      <c r="AD72" s="27"/>
      <c r="AE72" s="56"/>
      <c r="AF72" s="56"/>
      <c r="AG72" s="141"/>
      <c r="AH72" s="142"/>
      <c r="AI72" s="22"/>
      <c r="AJ72" s="23"/>
      <c r="AK72" s="133"/>
      <c r="AL72" s="134"/>
      <c r="AM72" s="22"/>
      <c r="AN72" s="23"/>
      <c r="AO72" s="133"/>
      <c r="AP72" s="134"/>
      <c r="AQ72" s="22"/>
      <c r="AR72" s="23"/>
      <c r="AS72" s="133"/>
      <c r="AT72" s="134"/>
      <c r="AU72" s="22"/>
      <c r="AV72" s="23"/>
      <c r="AW72" s="133"/>
      <c r="AX72" s="134"/>
      <c r="AY72" s="22"/>
      <c r="AZ72" s="23"/>
      <c r="BA72" s="133"/>
      <c r="BB72" s="134"/>
      <c r="BC72" s="22"/>
      <c r="BD72" s="23"/>
      <c r="BE72" s="137"/>
      <c r="BF72" s="138"/>
      <c r="BG72" s="26"/>
      <c r="BH72" s="27"/>
      <c r="BI72" s="61"/>
      <c r="BJ72" s="62"/>
    </row>
    <row r="73" spans="1:62" ht="6" customHeight="1">
      <c r="A73" s="60"/>
      <c r="B73" s="61"/>
      <c r="C73" s="28"/>
      <c r="D73" s="26"/>
      <c r="E73" s="26"/>
      <c r="F73" s="27"/>
      <c r="G73" s="143"/>
      <c r="H73" s="144"/>
      <c r="I73" s="144"/>
      <c r="J73" s="145"/>
      <c r="K73" s="143"/>
      <c r="L73" s="144"/>
      <c r="M73" s="144"/>
      <c r="N73" s="145"/>
      <c r="O73" s="143"/>
      <c r="P73" s="144"/>
      <c r="Q73" s="144"/>
      <c r="R73" s="145"/>
      <c r="S73" s="143"/>
      <c r="T73" s="144"/>
      <c r="U73" s="144"/>
      <c r="V73" s="145"/>
      <c r="W73" s="143"/>
      <c r="X73" s="144"/>
      <c r="Y73" s="144"/>
      <c r="Z73" s="145"/>
      <c r="AA73" s="28"/>
      <c r="AB73" s="26"/>
      <c r="AC73" s="26"/>
      <c r="AD73" s="27"/>
      <c r="AE73" s="56"/>
      <c r="AF73" s="56"/>
      <c r="AG73" s="28"/>
      <c r="AH73" s="26"/>
      <c r="AI73" s="26"/>
      <c r="AJ73" s="27"/>
      <c r="AK73" s="143"/>
      <c r="AL73" s="144"/>
      <c r="AM73" s="144"/>
      <c r="AN73" s="145"/>
      <c r="AO73" s="143"/>
      <c r="AP73" s="144"/>
      <c r="AQ73" s="144"/>
      <c r="AR73" s="145"/>
      <c r="AS73" s="143"/>
      <c r="AT73" s="144"/>
      <c r="AU73" s="144"/>
      <c r="AV73" s="145"/>
      <c r="AW73" s="143"/>
      <c r="AX73" s="144"/>
      <c r="AY73" s="144"/>
      <c r="AZ73" s="145"/>
      <c r="BA73" s="143"/>
      <c r="BB73" s="144"/>
      <c r="BC73" s="144"/>
      <c r="BD73" s="145"/>
      <c r="BE73" s="28"/>
      <c r="BF73" s="26"/>
      <c r="BG73" s="26"/>
      <c r="BH73" s="27"/>
      <c r="BI73" s="61"/>
      <c r="BJ73" s="62"/>
    </row>
    <row r="74" spans="1:62" ht="6" customHeight="1">
      <c r="A74" s="60"/>
      <c r="B74" s="61"/>
      <c r="C74" s="28"/>
      <c r="D74" s="26"/>
      <c r="E74" s="26"/>
      <c r="F74" s="27"/>
      <c r="G74" s="143"/>
      <c r="H74" s="144"/>
      <c r="I74" s="144"/>
      <c r="J74" s="145"/>
      <c r="K74" s="143"/>
      <c r="L74" s="144"/>
      <c r="M74" s="144"/>
      <c r="N74" s="145"/>
      <c r="O74" s="143"/>
      <c r="P74" s="144"/>
      <c r="Q74" s="144"/>
      <c r="R74" s="145"/>
      <c r="S74" s="143"/>
      <c r="T74" s="144"/>
      <c r="U74" s="144"/>
      <c r="V74" s="145"/>
      <c r="W74" s="143"/>
      <c r="X74" s="144"/>
      <c r="Y74" s="144"/>
      <c r="Z74" s="145"/>
      <c r="AA74" s="28"/>
      <c r="AB74" s="26"/>
      <c r="AC74" s="26"/>
      <c r="AD74" s="27"/>
      <c r="AE74" s="56"/>
      <c r="AF74" s="56"/>
      <c r="AG74" s="28"/>
      <c r="AH74" s="26"/>
      <c r="AI74" s="26"/>
      <c r="AJ74" s="27"/>
      <c r="AK74" s="143"/>
      <c r="AL74" s="144"/>
      <c r="AM74" s="144"/>
      <c r="AN74" s="145"/>
      <c r="AO74" s="143"/>
      <c r="AP74" s="144"/>
      <c r="AQ74" s="144"/>
      <c r="AR74" s="145"/>
      <c r="AS74" s="143"/>
      <c r="AT74" s="144"/>
      <c r="AU74" s="144"/>
      <c r="AV74" s="145"/>
      <c r="AW74" s="143"/>
      <c r="AX74" s="144"/>
      <c r="AY74" s="144"/>
      <c r="AZ74" s="145"/>
      <c r="BA74" s="143"/>
      <c r="BB74" s="144"/>
      <c r="BC74" s="144"/>
      <c r="BD74" s="145"/>
      <c r="BE74" s="28"/>
      <c r="BF74" s="26"/>
      <c r="BG74" s="26"/>
      <c r="BH74" s="27"/>
      <c r="BI74" s="61"/>
      <c r="BJ74" s="62"/>
    </row>
    <row r="75" spans="1:62" ht="6" customHeight="1">
      <c r="A75" s="60"/>
      <c r="B75" s="61"/>
      <c r="C75" s="28"/>
      <c r="D75" s="26"/>
      <c r="E75" s="26"/>
      <c r="F75" s="27"/>
      <c r="G75" s="150" t="str">
        <f>IF(DAY(G25)&lt;=7," ",IF(VLOOKUP($AA$10,収集日程!$B$1:$H$370,2,FALSE)="月曜日","可燃",IF(VLOOKUP($AA$10,収集日程!$B$1:$H$370,3,FALSE)="月曜日","可燃"," ")))</f>
        <v>可燃</v>
      </c>
      <c r="H75" s="151"/>
      <c r="I75" s="151"/>
      <c r="J75" s="152"/>
      <c r="K75" s="150"/>
      <c r="L75" s="151"/>
      <c r="M75" s="151"/>
      <c r="N75" s="152"/>
      <c r="O75" s="150"/>
      <c r="P75" s="151"/>
      <c r="Q75" s="151"/>
      <c r="R75" s="152"/>
      <c r="S75" s="150"/>
      <c r="T75" s="151"/>
      <c r="U75" s="151"/>
      <c r="V75" s="152"/>
      <c r="W75" s="150"/>
      <c r="X75" s="151"/>
      <c r="Y75" s="151"/>
      <c r="Z75" s="152"/>
      <c r="AA75" s="40"/>
      <c r="AB75" s="41"/>
      <c r="AC75" s="41"/>
      <c r="AD75" s="42"/>
      <c r="AE75" s="56"/>
      <c r="AF75" s="56"/>
      <c r="AG75" s="28"/>
      <c r="AH75" s="26"/>
      <c r="AI75" s="26"/>
      <c r="AJ75" s="27"/>
      <c r="AK75" s="150" t="str">
        <f>IF(DAY(AK25)&lt;=7," ",IF(VLOOKUP($AA$10,収集日程!$B$1:$H$370,2,FALSE)="月曜日","可燃",IF(VLOOKUP($AA$10,収集日程!$B$1:$H$370,3,FALSE)="月曜日","可燃"," ")))</f>
        <v>可燃</v>
      </c>
      <c r="AL75" s="151"/>
      <c r="AM75" s="151"/>
      <c r="AN75" s="152"/>
      <c r="AO75" s="150"/>
      <c r="AP75" s="151"/>
      <c r="AQ75" s="151"/>
      <c r="AR75" s="152"/>
      <c r="AS75" s="150"/>
      <c r="AT75" s="151"/>
      <c r="AU75" s="151"/>
      <c r="AV75" s="152"/>
      <c r="AW75" s="150"/>
      <c r="AX75" s="151"/>
      <c r="AY75" s="151"/>
      <c r="AZ75" s="152"/>
      <c r="BA75" s="150"/>
      <c r="BB75" s="151"/>
      <c r="BC75" s="151"/>
      <c r="BD75" s="152"/>
      <c r="BE75" s="28"/>
      <c r="BF75" s="26"/>
      <c r="BG75" s="26"/>
      <c r="BH75" s="27"/>
      <c r="BI75" s="61"/>
      <c r="BJ75" s="62"/>
    </row>
    <row r="76" spans="1:62" ht="6" customHeight="1">
      <c r="A76" s="60"/>
      <c r="B76" s="61"/>
      <c r="C76" s="28"/>
      <c r="D76" s="26"/>
      <c r="E76" s="26"/>
      <c r="F76" s="27"/>
      <c r="G76" s="150"/>
      <c r="H76" s="151"/>
      <c r="I76" s="151"/>
      <c r="J76" s="152"/>
      <c r="K76" s="150"/>
      <c r="L76" s="151"/>
      <c r="M76" s="151"/>
      <c r="N76" s="152"/>
      <c r="O76" s="150"/>
      <c r="P76" s="151"/>
      <c r="Q76" s="151"/>
      <c r="R76" s="152"/>
      <c r="S76" s="150"/>
      <c r="T76" s="151"/>
      <c r="U76" s="151"/>
      <c r="V76" s="152"/>
      <c r="W76" s="150"/>
      <c r="X76" s="151"/>
      <c r="Y76" s="151"/>
      <c r="Z76" s="152"/>
      <c r="AA76" s="40"/>
      <c r="AB76" s="41"/>
      <c r="AC76" s="41"/>
      <c r="AD76" s="42"/>
      <c r="AE76" s="56"/>
      <c r="AF76" s="56"/>
      <c r="AG76" s="28"/>
      <c r="AH76" s="26"/>
      <c r="AI76" s="26"/>
      <c r="AJ76" s="27"/>
      <c r="AK76" s="150"/>
      <c r="AL76" s="151"/>
      <c r="AM76" s="151"/>
      <c r="AN76" s="152"/>
      <c r="AO76" s="150"/>
      <c r="AP76" s="151"/>
      <c r="AQ76" s="151"/>
      <c r="AR76" s="152"/>
      <c r="AS76" s="150"/>
      <c r="AT76" s="151"/>
      <c r="AU76" s="151"/>
      <c r="AV76" s="152"/>
      <c r="AW76" s="150"/>
      <c r="AX76" s="151"/>
      <c r="AY76" s="151"/>
      <c r="AZ76" s="152"/>
      <c r="BA76" s="150"/>
      <c r="BB76" s="151"/>
      <c r="BC76" s="151"/>
      <c r="BD76" s="152"/>
      <c r="BE76" s="28"/>
      <c r="BF76" s="26"/>
      <c r="BG76" s="26"/>
      <c r="BH76" s="27"/>
      <c r="BI76" s="61"/>
      <c r="BJ76" s="62"/>
    </row>
    <row r="77" spans="1:62" ht="6" customHeight="1">
      <c r="A77" s="60"/>
      <c r="B77" s="61"/>
      <c r="C77" s="28"/>
      <c r="D77" s="26"/>
      <c r="E77" s="26"/>
      <c r="F77" s="27"/>
      <c r="G77" s="150"/>
      <c r="H77" s="151"/>
      <c r="I77" s="151"/>
      <c r="J77" s="152"/>
      <c r="K77" s="150"/>
      <c r="L77" s="151"/>
      <c r="M77" s="151"/>
      <c r="N77" s="152"/>
      <c r="O77" s="150"/>
      <c r="P77" s="151"/>
      <c r="Q77" s="151"/>
      <c r="R77" s="152"/>
      <c r="S77" s="150"/>
      <c r="T77" s="151"/>
      <c r="U77" s="151"/>
      <c r="V77" s="152"/>
      <c r="W77" s="150"/>
      <c r="X77" s="151"/>
      <c r="Y77" s="151"/>
      <c r="Z77" s="152"/>
      <c r="AA77" s="40"/>
      <c r="AB77" s="41"/>
      <c r="AC77" s="41"/>
      <c r="AD77" s="42"/>
      <c r="AE77" s="56"/>
      <c r="AF77" s="56"/>
      <c r="AG77" s="28"/>
      <c r="AH77" s="26"/>
      <c r="AI77" s="26"/>
      <c r="AJ77" s="27"/>
      <c r="AK77" s="150"/>
      <c r="AL77" s="151"/>
      <c r="AM77" s="151"/>
      <c r="AN77" s="152"/>
      <c r="AO77" s="150"/>
      <c r="AP77" s="151"/>
      <c r="AQ77" s="151"/>
      <c r="AR77" s="152"/>
      <c r="AS77" s="150"/>
      <c r="AT77" s="151"/>
      <c r="AU77" s="151"/>
      <c r="AV77" s="152"/>
      <c r="AW77" s="150"/>
      <c r="AX77" s="151"/>
      <c r="AY77" s="151"/>
      <c r="AZ77" s="152"/>
      <c r="BA77" s="150"/>
      <c r="BB77" s="151"/>
      <c r="BC77" s="151"/>
      <c r="BD77" s="152"/>
      <c r="BE77" s="28"/>
      <c r="BF77" s="26"/>
      <c r="BG77" s="26"/>
      <c r="BH77" s="27"/>
      <c r="BI77" s="61"/>
      <c r="BJ77" s="62"/>
    </row>
    <row r="78" spans="1:62" ht="6" customHeight="1">
      <c r="A78" s="60"/>
      <c r="B78" s="61"/>
      <c r="C78" s="29"/>
      <c r="D78" s="30"/>
      <c r="E78" s="30"/>
      <c r="F78" s="31"/>
      <c r="G78" s="153"/>
      <c r="H78" s="154"/>
      <c r="I78" s="154"/>
      <c r="J78" s="155"/>
      <c r="K78" s="153"/>
      <c r="L78" s="154"/>
      <c r="M78" s="154"/>
      <c r="N78" s="155"/>
      <c r="O78" s="153"/>
      <c r="P78" s="154"/>
      <c r="Q78" s="154"/>
      <c r="R78" s="155"/>
      <c r="S78" s="153"/>
      <c r="T78" s="154"/>
      <c r="U78" s="154"/>
      <c r="V78" s="155"/>
      <c r="W78" s="153"/>
      <c r="X78" s="154"/>
      <c r="Y78" s="154"/>
      <c r="Z78" s="155"/>
      <c r="AA78" s="43"/>
      <c r="AB78" s="44"/>
      <c r="AC78" s="44"/>
      <c r="AD78" s="45"/>
      <c r="AE78" s="56"/>
      <c r="AF78" s="56"/>
      <c r="AG78" s="29"/>
      <c r="AH78" s="30"/>
      <c r="AI78" s="30"/>
      <c r="AJ78" s="31"/>
      <c r="AK78" s="153"/>
      <c r="AL78" s="154"/>
      <c r="AM78" s="154"/>
      <c r="AN78" s="155"/>
      <c r="AO78" s="153"/>
      <c r="AP78" s="154"/>
      <c r="AQ78" s="154"/>
      <c r="AR78" s="155"/>
      <c r="AS78" s="153"/>
      <c r="AT78" s="154"/>
      <c r="AU78" s="154"/>
      <c r="AV78" s="155"/>
      <c r="AW78" s="153"/>
      <c r="AX78" s="154"/>
      <c r="AY78" s="154"/>
      <c r="AZ78" s="155"/>
      <c r="BA78" s="153"/>
      <c r="BB78" s="154"/>
      <c r="BC78" s="154"/>
      <c r="BD78" s="155"/>
      <c r="BE78" s="29"/>
      <c r="BF78" s="30"/>
      <c r="BG78" s="30"/>
      <c r="BH78" s="31"/>
      <c r="BI78" s="61"/>
      <c r="BJ78" s="62"/>
    </row>
    <row r="79" spans="1:62" ht="6" customHeight="1">
      <c r="A79" s="60"/>
      <c r="B79" s="61"/>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61"/>
      <c r="BJ79" s="62"/>
    </row>
    <row r="80" spans="1:62" ht="6" customHeight="1">
      <c r="A80" s="60"/>
      <c r="B80" s="61"/>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61"/>
      <c r="BJ80" s="62"/>
    </row>
    <row r="81" spans="1:62" ht="6" customHeight="1">
      <c r="A81" s="60"/>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2"/>
    </row>
    <row r="82" spans="1:62" ht="6" customHeight="1">
      <c r="A82" s="60"/>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2"/>
    </row>
    <row r="83" spans="1:62" ht="6" customHeight="1" thickBot="1">
      <c r="A83" s="65"/>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7"/>
    </row>
  </sheetData>
  <sheetProtection algorithmName="SHA-512" hashValue="Ln78L5tCf4FdEvY8FbkrVZIPi+nMyy91mGy9mqU38qa8u9olM/81/wZ4Hofk5h26dETMPBdAQKmgKPlWSxhtDg==" saltValue="exT/QDmjLwu+JrvqO2bMeA==" spinCount="100000" sheet="1" objects="1" scenarios="1" selectLockedCells="1"/>
  <mergeCells count="229">
    <mergeCell ref="BA73:BD74"/>
    <mergeCell ref="BA75:BD78"/>
    <mergeCell ref="G64:J65"/>
    <mergeCell ref="K64:N65"/>
    <mergeCell ref="O64:R65"/>
    <mergeCell ref="S64:V65"/>
    <mergeCell ref="W64:Z65"/>
    <mergeCell ref="AK64:AN65"/>
    <mergeCell ref="AO64:AR65"/>
    <mergeCell ref="AS64:AV65"/>
    <mergeCell ref="AW64:AZ65"/>
    <mergeCell ref="G66:J69"/>
    <mergeCell ref="K66:N69"/>
    <mergeCell ref="O66:R69"/>
    <mergeCell ref="S66:V69"/>
    <mergeCell ref="W66:Z69"/>
    <mergeCell ref="AK75:AN78"/>
    <mergeCell ref="AO75:AR78"/>
    <mergeCell ref="AS75:AV78"/>
    <mergeCell ref="AW75:AZ78"/>
    <mergeCell ref="S75:V78"/>
    <mergeCell ref="W75:Z78"/>
    <mergeCell ref="G73:J74"/>
    <mergeCell ref="K73:N74"/>
    <mergeCell ref="G28:J29"/>
    <mergeCell ref="K28:N29"/>
    <mergeCell ref="O28:R29"/>
    <mergeCell ref="S28:V29"/>
    <mergeCell ref="W28:Z29"/>
    <mergeCell ref="AK28:AN29"/>
    <mergeCell ref="AO28:AR29"/>
    <mergeCell ref="G30:J33"/>
    <mergeCell ref="K30:N33"/>
    <mergeCell ref="O30:R33"/>
    <mergeCell ref="S30:V33"/>
    <mergeCell ref="AK30:AN33"/>
    <mergeCell ref="AO30:AR33"/>
    <mergeCell ref="O73:R74"/>
    <mergeCell ref="S73:V74"/>
    <mergeCell ref="W73:Z74"/>
    <mergeCell ref="G75:J78"/>
    <mergeCell ref="K75:N78"/>
    <mergeCell ref="AK73:AN74"/>
    <mergeCell ref="AO73:AR74"/>
    <mergeCell ref="AS73:AV74"/>
    <mergeCell ref="AW73:AZ74"/>
    <mergeCell ref="O75:R78"/>
    <mergeCell ref="G25:H27"/>
    <mergeCell ref="C25:D27"/>
    <mergeCell ref="K25:L27"/>
    <mergeCell ref="O25:P27"/>
    <mergeCell ref="BE70:BF72"/>
    <mergeCell ref="G48:J51"/>
    <mergeCell ref="K48:N51"/>
    <mergeCell ref="O48:R51"/>
    <mergeCell ref="S48:V51"/>
    <mergeCell ref="W48:Z51"/>
    <mergeCell ref="G57:J60"/>
    <mergeCell ref="K57:N60"/>
    <mergeCell ref="O57:R60"/>
    <mergeCell ref="S57:V60"/>
    <mergeCell ref="W57:Z60"/>
    <mergeCell ref="G55:J56"/>
    <mergeCell ref="K55:N56"/>
    <mergeCell ref="O55:R56"/>
    <mergeCell ref="S55:V56"/>
    <mergeCell ref="W55:Z56"/>
    <mergeCell ref="AK48:AN51"/>
    <mergeCell ref="AO48:AR51"/>
    <mergeCell ref="AK66:AN69"/>
    <mergeCell ref="AO66:AR69"/>
    <mergeCell ref="BE22:BH24"/>
    <mergeCell ref="AG22:AJ24"/>
    <mergeCell ref="AK22:AN24"/>
    <mergeCell ref="AO22:AR24"/>
    <mergeCell ref="AS22:AV24"/>
    <mergeCell ref="AW22:AZ24"/>
    <mergeCell ref="BA22:BD24"/>
    <mergeCell ref="C22:F24"/>
    <mergeCell ref="G22:J24"/>
    <mergeCell ref="K22:N24"/>
    <mergeCell ref="S25:T27"/>
    <mergeCell ref="W25:X27"/>
    <mergeCell ref="AA25:AB27"/>
    <mergeCell ref="AS19:AT21"/>
    <mergeCell ref="AU19:AV21"/>
    <mergeCell ref="AO25:AP27"/>
    <mergeCell ref="AS25:AT27"/>
    <mergeCell ref="AW25:AX27"/>
    <mergeCell ref="AW28:AZ29"/>
    <mergeCell ref="T15:AQ17"/>
    <mergeCell ref="T18:AQ20"/>
    <mergeCell ref="K3:AZ7"/>
    <mergeCell ref="O19:P21"/>
    <mergeCell ref="O22:R24"/>
    <mergeCell ref="S22:V24"/>
    <mergeCell ref="W22:Z24"/>
    <mergeCell ref="AA22:AD24"/>
    <mergeCell ref="Q19:R21"/>
    <mergeCell ref="S10:Z13"/>
    <mergeCell ref="AA10:AR13"/>
    <mergeCell ref="N15:S18"/>
    <mergeCell ref="AR15:AW18"/>
    <mergeCell ref="K70:L72"/>
    <mergeCell ref="O70:P72"/>
    <mergeCell ref="AS66:AV69"/>
    <mergeCell ref="AW66:AZ69"/>
    <mergeCell ref="AW37:AZ38"/>
    <mergeCell ref="AS30:AV33"/>
    <mergeCell ref="AW30:AZ33"/>
    <mergeCell ref="AK55:AN56"/>
    <mergeCell ref="AO55:AR56"/>
    <mergeCell ref="AS55:AV56"/>
    <mergeCell ref="AA34:AB36"/>
    <mergeCell ref="W30:Z33"/>
    <mergeCell ref="O39:R42"/>
    <mergeCell ref="S39:V42"/>
    <mergeCell ref="W39:Z42"/>
    <mergeCell ref="AO39:AR42"/>
    <mergeCell ref="AS39:AV42"/>
    <mergeCell ref="AS37:AV38"/>
    <mergeCell ref="AA43:AB45"/>
    <mergeCell ref="O37:R38"/>
    <mergeCell ref="S37:V38"/>
    <mergeCell ref="W37:Z38"/>
    <mergeCell ref="AK37:AN38"/>
    <mergeCell ref="AO37:AR38"/>
    <mergeCell ref="C70:D72"/>
    <mergeCell ref="G70:H72"/>
    <mergeCell ref="S70:T72"/>
    <mergeCell ref="W70:X72"/>
    <mergeCell ref="AA70:AB72"/>
    <mergeCell ref="AG70:AH72"/>
    <mergeCell ref="AK70:AL72"/>
    <mergeCell ref="C34:D36"/>
    <mergeCell ref="G34:H36"/>
    <mergeCell ref="K34:L36"/>
    <mergeCell ref="O34:P36"/>
    <mergeCell ref="S34:T36"/>
    <mergeCell ref="W34:X36"/>
    <mergeCell ref="G39:J42"/>
    <mergeCell ref="K39:N42"/>
    <mergeCell ref="G37:J38"/>
    <mergeCell ref="K37:N38"/>
    <mergeCell ref="G46:J47"/>
    <mergeCell ref="K46:N47"/>
    <mergeCell ref="O46:R47"/>
    <mergeCell ref="S46:V47"/>
    <mergeCell ref="W46:Z47"/>
    <mergeCell ref="AG52:AH54"/>
    <mergeCell ref="AK52:AL54"/>
    <mergeCell ref="C52:D54"/>
    <mergeCell ref="G52:H54"/>
    <mergeCell ref="K52:L54"/>
    <mergeCell ref="O52:P54"/>
    <mergeCell ref="S52:T54"/>
    <mergeCell ref="W52:X54"/>
    <mergeCell ref="AA52:AB54"/>
    <mergeCell ref="C43:D45"/>
    <mergeCell ref="G43:H45"/>
    <mergeCell ref="K43:L45"/>
    <mergeCell ref="O43:P45"/>
    <mergeCell ref="S43:T45"/>
    <mergeCell ref="W43:X45"/>
    <mergeCell ref="AO70:AP72"/>
    <mergeCell ref="AS70:AT72"/>
    <mergeCell ref="AK39:AN42"/>
    <mergeCell ref="AS48:AV51"/>
    <mergeCell ref="BA70:BB72"/>
    <mergeCell ref="BA66:BD69"/>
    <mergeCell ref="BA37:BD38"/>
    <mergeCell ref="BA30:BD33"/>
    <mergeCell ref="AW55:AZ56"/>
    <mergeCell ref="BA55:BD56"/>
    <mergeCell ref="BA64:BD65"/>
    <mergeCell ref="AK57:AN60"/>
    <mergeCell ref="AO57:AR60"/>
    <mergeCell ref="AS57:AV60"/>
    <mergeCell ref="AW57:AZ60"/>
    <mergeCell ref="BA57:BD60"/>
    <mergeCell ref="C61:D63"/>
    <mergeCell ref="G61:H63"/>
    <mergeCell ref="K61:L63"/>
    <mergeCell ref="O61:P63"/>
    <mergeCell ref="S61:T63"/>
    <mergeCell ref="W61:X63"/>
    <mergeCell ref="AW70:AX72"/>
    <mergeCell ref="AW39:AZ42"/>
    <mergeCell ref="BA39:BD42"/>
    <mergeCell ref="AW48:AZ51"/>
    <mergeCell ref="BA48:BD51"/>
    <mergeCell ref="BA46:BD47"/>
    <mergeCell ref="AW43:AX45"/>
    <mergeCell ref="BA43:BB45"/>
    <mergeCell ref="AK46:AN47"/>
    <mergeCell ref="AO46:AR47"/>
    <mergeCell ref="AS46:AV47"/>
    <mergeCell ref="AW46:AZ47"/>
    <mergeCell ref="AO52:AP54"/>
    <mergeCell ref="AS52:AT54"/>
    <mergeCell ref="AW52:AX54"/>
    <mergeCell ref="BA52:BB54"/>
    <mergeCell ref="AG43:AH45"/>
    <mergeCell ref="AK43:AL45"/>
    <mergeCell ref="AG61:AH63"/>
    <mergeCell ref="AK61:AL63"/>
    <mergeCell ref="AO61:AP63"/>
    <mergeCell ref="AS61:AT63"/>
    <mergeCell ref="AW61:AX63"/>
    <mergeCell ref="BA61:BB63"/>
    <mergeCell ref="AA61:AB63"/>
    <mergeCell ref="BE52:BF54"/>
    <mergeCell ref="AO43:AP45"/>
    <mergeCell ref="AS43:AT45"/>
    <mergeCell ref="BE43:BF45"/>
    <mergeCell ref="BE61:BF63"/>
    <mergeCell ref="BA25:BB27"/>
    <mergeCell ref="BE25:BF27"/>
    <mergeCell ref="AG34:AH36"/>
    <mergeCell ref="AK34:AL36"/>
    <mergeCell ref="AO34:AP36"/>
    <mergeCell ref="AS34:AT36"/>
    <mergeCell ref="AW34:AX36"/>
    <mergeCell ref="BA34:BB36"/>
    <mergeCell ref="BE34:BF36"/>
    <mergeCell ref="AG25:AH27"/>
    <mergeCell ref="AK25:AL27"/>
    <mergeCell ref="BA28:BD29"/>
    <mergeCell ref="AS28:AV29"/>
  </mergeCells>
  <phoneticPr fontId="1"/>
  <conditionalFormatting sqref="C25 G25 K25 O25 S25 W25 AA25 C34 G34 K34 O34 S34 W34 AA34 C43 G43 K43 O43 S43 W43 AA43 C52 G52 K52 O52 S52 W52 AA52 C61 G61 K61 O61 S61 W61 AA61 C70 G70 K70 O70 S70 W70 AA70 AG25 AK25 AO25 AS25 AW25 BA25 BE25 AG34 AK34 AO34 AS34 AW34 BA34 BE34 AG43 AK43 AO43 AS43 AW43 BA43 BE43 AG52 AK52 AO52 AS52 AW52 BA52 BE52 AG61 AK61 AO61 AS61 AW61 BA61 BE61 AG70 AK70 AO70 AS70 AW70 BA70 BE70">
    <cfRule type="expression" dxfId="472" priority="2806">
      <formula>COUNTIF(休日一覧表,C25)</formula>
    </cfRule>
  </conditionalFormatting>
  <conditionalFormatting sqref="C25 G25 K25 O25 S25 W25 AA25 C34 G34 K34 O34 S34 W34 AA34 C43 G43 K43 O43 S43 W43 AA43 C52 G52 K52 O52 S52 W52 AA52 C61 G61 K61 O61 S61 W61 AA61 C70 G70 K70 O70 S70 W70 AA70">
    <cfRule type="expression" dxfId="471" priority="2805">
      <formula>MONTH(C25)&lt;&gt;$O$19</formula>
    </cfRule>
  </conditionalFormatting>
  <conditionalFormatting sqref="G66:J69">
    <cfRule type="expression" dxfId="470" priority="1829">
      <formula>MONTH(G61)&lt;&gt;O19</formula>
    </cfRule>
  </conditionalFormatting>
  <conditionalFormatting sqref="G73:J74">
    <cfRule type="expression" dxfId="469" priority="2118">
      <formula>MONTH(G70)&lt;&gt;$O$19</formula>
    </cfRule>
    <cfRule type="expression" dxfId="468" priority="2122">
      <formula>G75="リサイクル"</formula>
    </cfRule>
    <cfRule type="expression" dxfId="467" priority="2120">
      <formula>G75="不燃"</formula>
    </cfRule>
    <cfRule type="expression" dxfId="466" priority="2119">
      <formula>G75="可燃"</formula>
    </cfRule>
    <cfRule type="expression" dxfId="465" priority="2121">
      <formula>G75="大型可燃"</formula>
    </cfRule>
  </conditionalFormatting>
  <conditionalFormatting sqref="G75:J78">
    <cfRule type="expression" dxfId="464" priority="2792">
      <formula>MONTH(G70)&lt;&gt;O19</formula>
    </cfRule>
  </conditionalFormatting>
  <conditionalFormatting sqref="G28:Z29">
    <cfRule type="expression" dxfId="463" priority="1651">
      <formula>G30="大型可燃"</formula>
    </cfRule>
    <cfRule type="expression" dxfId="462" priority="1648">
      <formula>MONTH(G25)&lt;&gt;$O$19</formula>
    </cfRule>
    <cfRule type="expression" dxfId="461" priority="1649">
      <formula>G30="可燃"</formula>
    </cfRule>
    <cfRule type="expression" dxfId="460" priority="1652">
      <formula>G30="リサイクル"</formula>
    </cfRule>
    <cfRule type="expression" dxfId="459" priority="1650">
      <formula>G30="不燃"</formula>
    </cfRule>
  </conditionalFormatting>
  <conditionalFormatting sqref="G37:Z38">
    <cfRule type="expression" dxfId="458" priority="1626">
      <formula>G39="大型可燃"</formula>
    </cfRule>
    <cfRule type="expression" dxfId="457" priority="1625">
      <formula>G39="不燃"</formula>
    </cfRule>
    <cfRule type="expression" dxfId="456" priority="1624">
      <formula>G39="可燃"</formula>
    </cfRule>
    <cfRule type="expression" dxfId="455" priority="1623">
      <formula>MONTH(G34)&lt;&gt;$O$19</formula>
    </cfRule>
    <cfRule type="expression" dxfId="454" priority="1627">
      <formula>G39="リサイクル"</formula>
    </cfRule>
  </conditionalFormatting>
  <conditionalFormatting sqref="G46:Z47">
    <cfRule type="expression" dxfId="453" priority="1602">
      <formula>G48="リサイクル"</formula>
    </cfRule>
    <cfRule type="expression" dxfId="452" priority="1598">
      <formula>MONTH(G43)&lt;&gt;$O$19</formula>
    </cfRule>
    <cfRule type="expression" dxfId="451" priority="1601">
      <formula>G48="大型可燃"</formula>
    </cfRule>
    <cfRule type="expression" dxfId="450" priority="1600">
      <formula>G48="不燃"</formula>
    </cfRule>
    <cfRule type="expression" dxfId="449" priority="1599">
      <formula>G48="可燃"</formula>
    </cfRule>
  </conditionalFormatting>
  <conditionalFormatting sqref="G55:Z56">
    <cfRule type="expression" dxfId="448" priority="1577">
      <formula>G57="リサイクル"</formula>
    </cfRule>
    <cfRule type="expression" dxfId="447" priority="1576">
      <formula>G57="大型可燃"</formula>
    </cfRule>
    <cfRule type="expression" dxfId="446" priority="1574">
      <formula>G57="可燃"</formula>
    </cfRule>
    <cfRule type="expression" dxfId="445" priority="1573">
      <formula>MONTH(G52)&lt;&gt;$O$19</formula>
    </cfRule>
    <cfRule type="expression" dxfId="444" priority="1575">
      <formula>G57="不燃"</formula>
    </cfRule>
  </conditionalFormatting>
  <conditionalFormatting sqref="G64:Z65">
    <cfRule type="expression" dxfId="443" priority="159">
      <formula>MONTH(G61)&lt;&gt;$O$19</formula>
    </cfRule>
    <cfRule type="expression" dxfId="442" priority="160">
      <formula>G66="可燃"</formula>
    </cfRule>
    <cfRule type="expression" dxfId="441" priority="161">
      <formula>G66="不燃"</formula>
    </cfRule>
    <cfRule type="expression" dxfId="440" priority="163">
      <formula>G66="リサイクル"</formula>
    </cfRule>
    <cfRule type="expression" dxfId="439" priority="162">
      <formula>G66="大型可燃"</formula>
    </cfRule>
  </conditionalFormatting>
  <conditionalFormatting sqref="K66:N69">
    <cfRule type="expression" dxfId="438" priority="1827">
      <formula>MONTH(K61)&lt;&gt;O19</formula>
    </cfRule>
  </conditionalFormatting>
  <conditionalFormatting sqref="O66:R69">
    <cfRule type="expression" dxfId="437" priority="1825">
      <formula>MONTH(O61)&lt;&gt;O19</formula>
    </cfRule>
  </conditionalFormatting>
  <conditionalFormatting sqref="S66:V69">
    <cfRule type="expression" dxfId="436" priority="1824">
      <formula>MONTH(S61)&lt;&gt;O19</formula>
    </cfRule>
  </conditionalFormatting>
  <conditionalFormatting sqref="W66:Z69">
    <cfRule type="expression" dxfId="435" priority="1823">
      <formula>MONTH(W61)&lt;&gt;O19</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434" priority="2804">
      <formula>MONTH(AG25)&lt;&gt;$AS$19</formula>
    </cfRule>
  </conditionalFormatting>
  <conditionalFormatting sqref="AK75">
    <cfRule type="expression" dxfId="433" priority="2">
      <formula>MONTH(AK75)&lt;&gt;$O$19</formula>
    </cfRule>
  </conditionalFormatting>
  <conditionalFormatting sqref="AK66:AN69">
    <cfRule type="expression" dxfId="432" priority="7">
      <formula>MONTH(AK61)&lt;&gt;AS19</formula>
    </cfRule>
  </conditionalFormatting>
  <conditionalFormatting sqref="AK73:AN74">
    <cfRule type="expression" dxfId="431" priority="1131">
      <formula>AK75="可燃"</formula>
    </cfRule>
    <cfRule type="expression" dxfId="430" priority="1134">
      <formula>AK75="リサイクル"</formula>
    </cfRule>
    <cfRule type="expression" dxfId="429" priority="1133">
      <formula>AK75="大型可燃"</formula>
    </cfRule>
    <cfRule type="expression" dxfId="428" priority="1132">
      <formula>AK75="不燃"</formula>
    </cfRule>
    <cfRule type="expression" dxfId="427" priority="1130">
      <formula>MONTH(AK70)&lt;&gt;$AS$19</formula>
    </cfRule>
  </conditionalFormatting>
  <conditionalFormatting sqref="AK75:AN78">
    <cfRule type="expression" dxfId="426" priority="1">
      <formula>MONTH(AK70)&lt;&gt;AS19</formula>
    </cfRule>
  </conditionalFormatting>
  <conditionalFormatting sqref="AK28:BD29">
    <cfRule type="expression" dxfId="425" priority="1549">
      <formula>AK30="可燃"</formula>
    </cfRule>
    <cfRule type="expression" dxfId="424" priority="1550">
      <formula>AK30="不燃"</formula>
    </cfRule>
    <cfRule type="expression" dxfId="423" priority="1551">
      <formula>AK30="大型可燃"</formula>
    </cfRule>
    <cfRule type="expression" dxfId="422" priority="1552">
      <formula>AK30="リサイクル"</formula>
    </cfRule>
    <cfRule type="expression" dxfId="421" priority="1548">
      <formula>MONTH(AK25)&lt;&gt;$AS$19</formula>
    </cfRule>
  </conditionalFormatting>
  <conditionalFormatting sqref="AK37:BD38">
    <cfRule type="expression" dxfId="420" priority="1523">
      <formula>MONTH(AK34)&lt;&gt;$AS$19</formula>
    </cfRule>
    <cfRule type="expression" dxfId="419" priority="1527">
      <formula>AK39="リサイクル"</formula>
    </cfRule>
    <cfRule type="expression" dxfId="418" priority="1526">
      <formula>AK39="大型可燃"</formula>
    </cfRule>
    <cfRule type="expression" dxfId="417" priority="1525">
      <formula>AK39="不燃"</formula>
    </cfRule>
    <cfRule type="expression" dxfId="416" priority="1524">
      <formula>AK39="可燃"</formula>
    </cfRule>
  </conditionalFormatting>
  <conditionalFormatting sqref="AK46:BD47">
    <cfRule type="expression" dxfId="415" priority="1500">
      <formula>AK48="不燃"</formula>
    </cfRule>
    <cfRule type="expression" dxfId="414" priority="1502">
      <formula>AK48="リサイクル"</formula>
    </cfRule>
    <cfRule type="expression" dxfId="413" priority="1501">
      <formula>AK48="大型可燃"</formula>
    </cfRule>
    <cfRule type="expression" dxfId="412" priority="1499">
      <formula>AK48="可燃"</formula>
    </cfRule>
    <cfRule type="expression" dxfId="411" priority="1498">
      <formula>MONTH(AK43)&lt;&gt;$AS$19</formula>
    </cfRule>
  </conditionalFormatting>
  <conditionalFormatting sqref="AK55:BD56">
    <cfRule type="expression" dxfId="410" priority="1477">
      <formula>AK57="リサイクル"</formula>
    </cfRule>
    <cfRule type="expression" dxfId="409" priority="1476">
      <formula>AK57="大型可燃"</formula>
    </cfRule>
    <cfRule type="expression" dxfId="408" priority="1475">
      <formula>AK57="不燃"</formula>
    </cfRule>
    <cfRule type="expression" dxfId="407" priority="1474">
      <formula>AK57="可燃"</formula>
    </cfRule>
    <cfRule type="expression" dxfId="406" priority="1473">
      <formula>MONTH(AK52)&lt;&gt;$AS$19</formula>
    </cfRule>
  </conditionalFormatting>
  <conditionalFormatting sqref="AK64:BD65">
    <cfRule type="expression" dxfId="405" priority="36">
      <formula>AK66="不燃"</formula>
    </cfRule>
    <cfRule type="expression" dxfId="404" priority="38">
      <formula>AK66="リサイクル"</formula>
    </cfRule>
    <cfRule type="expression" dxfId="403" priority="37">
      <formula>AK66="大型可燃"</formula>
    </cfRule>
    <cfRule type="expression" dxfId="402" priority="35">
      <formula>AK66="可燃"</formula>
    </cfRule>
    <cfRule type="expression" dxfId="401" priority="34">
      <formula>MONTH(AK61)&lt;&gt;$AS$19</formula>
    </cfRule>
  </conditionalFormatting>
  <conditionalFormatting sqref="AO66:AR69">
    <cfRule type="expression" dxfId="400" priority="6">
      <formula>MONTH(AO61)&lt;&gt;AS19</formula>
    </cfRule>
  </conditionalFormatting>
  <conditionalFormatting sqref="AS66:AV69">
    <cfRule type="expression" dxfId="399" priority="5">
      <formula>MONTH(AS61)&lt;&gt;AS19</formula>
    </cfRule>
  </conditionalFormatting>
  <conditionalFormatting sqref="AW66:AZ69">
    <cfRule type="expression" dxfId="398" priority="4">
      <formula>MONTH(AW61)&lt;&gt;AS19</formula>
    </cfRule>
  </conditionalFormatting>
  <conditionalFormatting sqref="BA66:BD69">
    <cfRule type="expression" dxfId="397" priority="3">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17" width="2.125" style="15"/>
    <col min="18" max="18" width="2.125" style="15" customWidth="1"/>
    <col min="19" max="21" width="2.125" style="15"/>
    <col min="22" max="22" width="2.125" style="15" customWidth="1"/>
    <col min="23"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57"/>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9"/>
    </row>
    <row r="2" spans="1:62" ht="6" customHeight="1">
      <c r="A2" s="60"/>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2"/>
    </row>
    <row r="3" spans="1:62" ht="6" customHeight="1">
      <c r="A3" s="60"/>
      <c r="B3" s="61"/>
      <c r="C3" s="61"/>
      <c r="D3" s="61"/>
      <c r="E3" s="61"/>
      <c r="F3" s="61"/>
      <c r="G3" s="61"/>
      <c r="H3" s="61"/>
      <c r="I3" s="61"/>
      <c r="J3" s="61"/>
      <c r="K3" s="157">
        <f>表紙!A1</f>
        <v>2025</v>
      </c>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61"/>
      <c r="BB3" s="61"/>
      <c r="BC3" s="61"/>
      <c r="BD3" s="61"/>
      <c r="BE3" s="61"/>
      <c r="BF3" s="61"/>
      <c r="BG3" s="61"/>
      <c r="BH3" s="61"/>
      <c r="BI3" s="61"/>
      <c r="BJ3" s="62"/>
    </row>
    <row r="4" spans="1:62" ht="6" customHeight="1">
      <c r="A4" s="60"/>
      <c r="B4" s="61"/>
      <c r="C4" s="61"/>
      <c r="D4" s="61"/>
      <c r="E4" s="61"/>
      <c r="F4" s="61"/>
      <c r="G4" s="61"/>
      <c r="H4" s="61"/>
      <c r="I4" s="61"/>
      <c r="J4" s="61"/>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61"/>
      <c r="BB4" s="61"/>
      <c r="BC4" s="61"/>
      <c r="BD4" s="61"/>
      <c r="BE4" s="61"/>
      <c r="BF4" s="61"/>
      <c r="BG4" s="61"/>
      <c r="BH4" s="61"/>
      <c r="BI4" s="61"/>
      <c r="BJ4" s="62"/>
    </row>
    <row r="5" spans="1:62" ht="6" customHeight="1">
      <c r="A5" s="60"/>
      <c r="B5" s="61"/>
      <c r="C5" s="61"/>
      <c r="D5" s="61"/>
      <c r="E5" s="61"/>
      <c r="F5" s="61"/>
      <c r="G5" s="61"/>
      <c r="H5" s="61"/>
      <c r="I5" s="61"/>
      <c r="J5" s="61"/>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61"/>
      <c r="BB5" s="61"/>
      <c r="BC5" s="61"/>
      <c r="BD5" s="61"/>
      <c r="BE5" s="61"/>
      <c r="BF5" s="61"/>
      <c r="BG5" s="61"/>
      <c r="BH5" s="61"/>
      <c r="BI5" s="61"/>
      <c r="BJ5" s="62"/>
    </row>
    <row r="6" spans="1:62" ht="6" customHeight="1">
      <c r="A6" s="60"/>
      <c r="B6" s="61"/>
      <c r="C6" s="61"/>
      <c r="D6" s="61"/>
      <c r="E6" s="61"/>
      <c r="F6" s="61"/>
      <c r="G6" s="61"/>
      <c r="H6" s="61"/>
      <c r="I6" s="61"/>
      <c r="J6" s="61"/>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61"/>
      <c r="BB6" s="61"/>
      <c r="BC6" s="61"/>
      <c r="BD6" s="61"/>
      <c r="BE6" s="61"/>
      <c r="BF6" s="61"/>
      <c r="BG6" s="61"/>
      <c r="BH6" s="61"/>
      <c r="BI6" s="61"/>
      <c r="BJ6" s="62"/>
    </row>
    <row r="7" spans="1:62" ht="6" customHeight="1">
      <c r="A7" s="60"/>
      <c r="B7" s="61"/>
      <c r="C7" s="61"/>
      <c r="D7" s="61"/>
      <c r="E7" s="61"/>
      <c r="F7" s="61"/>
      <c r="G7" s="61"/>
      <c r="H7" s="61"/>
      <c r="I7" s="61"/>
      <c r="J7" s="61"/>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61"/>
      <c r="BB7" s="61"/>
      <c r="BC7" s="61"/>
      <c r="BD7" s="61"/>
      <c r="BE7" s="61"/>
      <c r="BF7" s="61"/>
      <c r="BG7" s="61"/>
      <c r="BH7" s="61"/>
      <c r="BI7" s="61"/>
      <c r="BJ7" s="62"/>
    </row>
    <row r="8" spans="1:62" ht="6" customHeight="1">
      <c r="A8" s="60"/>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2"/>
    </row>
    <row r="9" spans="1:62" ht="6" customHeight="1" thickBot="1">
      <c r="A9" s="60"/>
      <c r="B9" s="61"/>
      <c r="C9" s="61"/>
      <c r="D9" s="61"/>
      <c r="E9" s="61"/>
      <c r="F9" s="61"/>
      <c r="G9" s="61"/>
      <c r="H9" s="61"/>
      <c r="I9" s="61"/>
      <c r="J9" s="61"/>
      <c r="K9" s="61"/>
      <c r="L9" s="61"/>
      <c r="M9" s="61"/>
      <c r="N9" s="61"/>
      <c r="O9" s="61"/>
      <c r="P9" s="61"/>
      <c r="Q9" s="61"/>
      <c r="R9" s="61"/>
      <c r="S9" s="53"/>
      <c r="T9" s="53"/>
      <c r="U9" s="53"/>
      <c r="V9" s="53"/>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2"/>
    </row>
    <row r="10" spans="1:62" ht="6" customHeight="1" thickTop="1">
      <c r="A10" s="60"/>
      <c r="B10" s="61"/>
      <c r="C10" s="61"/>
      <c r="D10" s="61"/>
      <c r="E10" s="61"/>
      <c r="F10" s="61"/>
      <c r="G10" s="61"/>
      <c r="H10" s="61"/>
      <c r="I10" s="61"/>
      <c r="J10" s="61"/>
      <c r="K10" s="61"/>
      <c r="L10" s="61"/>
      <c r="M10" s="61"/>
      <c r="N10" s="61"/>
      <c r="O10" s="61"/>
      <c r="P10" s="61"/>
      <c r="Q10" s="61"/>
      <c r="R10" s="61"/>
      <c r="S10" s="180" t="s">
        <v>8</v>
      </c>
      <c r="T10" s="180"/>
      <c r="U10" s="180"/>
      <c r="V10" s="180"/>
      <c r="W10" s="180"/>
      <c r="X10" s="180"/>
      <c r="Y10" s="180"/>
      <c r="Z10" s="180"/>
      <c r="AA10" s="181" t="str">
        <f>表紙!B13</f>
        <v>赤大路町</v>
      </c>
      <c r="AB10" s="182"/>
      <c r="AC10" s="182"/>
      <c r="AD10" s="182"/>
      <c r="AE10" s="182"/>
      <c r="AF10" s="182"/>
      <c r="AG10" s="182"/>
      <c r="AH10" s="182"/>
      <c r="AI10" s="182"/>
      <c r="AJ10" s="182"/>
      <c r="AK10" s="182"/>
      <c r="AL10" s="182"/>
      <c r="AM10" s="182"/>
      <c r="AN10" s="182"/>
      <c r="AO10" s="182"/>
      <c r="AP10" s="182"/>
      <c r="AQ10" s="182"/>
      <c r="AR10" s="183"/>
      <c r="AS10" s="61"/>
      <c r="AT10" s="61"/>
      <c r="AU10" s="61"/>
      <c r="AV10" s="61"/>
      <c r="AW10" s="61"/>
      <c r="AX10" s="61"/>
      <c r="AY10" s="61"/>
      <c r="AZ10" s="61"/>
      <c r="BA10" s="61"/>
      <c r="BB10" s="61"/>
      <c r="BC10" s="61"/>
      <c r="BD10" s="61"/>
      <c r="BE10" s="61"/>
      <c r="BF10" s="61"/>
      <c r="BG10" s="61"/>
      <c r="BH10" s="61"/>
      <c r="BI10" s="61"/>
      <c r="BJ10" s="62"/>
    </row>
    <row r="11" spans="1:62" ht="6" customHeight="1">
      <c r="A11" s="60"/>
      <c r="B11" s="61"/>
      <c r="C11" s="61"/>
      <c r="D11" s="61"/>
      <c r="E11" s="61"/>
      <c r="F11" s="61"/>
      <c r="G11" s="61"/>
      <c r="H11" s="61"/>
      <c r="I11" s="61"/>
      <c r="J11" s="61"/>
      <c r="K11" s="61"/>
      <c r="L11" s="61"/>
      <c r="M11" s="61"/>
      <c r="N11" s="61"/>
      <c r="O11" s="61"/>
      <c r="P11" s="61"/>
      <c r="Q11" s="61"/>
      <c r="R11" s="61"/>
      <c r="S11" s="180"/>
      <c r="T11" s="180"/>
      <c r="U11" s="180"/>
      <c r="V11" s="180"/>
      <c r="W11" s="180"/>
      <c r="X11" s="180"/>
      <c r="Y11" s="180"/>
      <c r="Z11" s="180"/>
      <c r="AA11" s="184"/>
      <c r="AB11" s="185"/>
      <c r="AC11" s="185"/>
      <c r="AD11" s="185"/>
      <c r="AE11" s="185"/>
      <c r="AF11" s="185"/>
      <c r="AG11" s="185"/>
      <c r="AH11" s="185"/>
      <c r="AI11" s="185"/>
      <c r="AJ11" s="185"/>
      <c r="AK11" s="185"/>
      <c r="AL11" s="185"/>
      <c r="AM11" s="185"/>
      <c r="AN11" s="185"/>
      <c r="AO11" s="185"/>
      <c r="AP11" s="185"/>
      <c r="AQ11" s="185"/>
      <c r="AR11" s="186"/>
      <c r="AS11" s="61"/>
      <c r="AT11" s="61"/>
      <c r="AU11" s="61"/>
      <c r="AV11" s="61"/>
      <c r="AW11" s="61"/>
      <c r="AX11" s="61"/>
      <c r="AY11" s="61"/>
      <c r="AZ11" s="61"/>
      <c r="BA11" s="61"/>
      <c r="BB11" s="61"/>
      <c r="BC11" s="61"/>
      <c r="BD11" s="61"/>
      <c r="BE11" s="61"/>
      <c r="BF11" s="61"/>
      <c r="BG11" s="61"/>
      <c r="BH11" s="61"/>
      <c r="BI11" s="61"/>
      <c r="BJ11" s="62"/>
    </row>
    <row r="12" spans="1:62" ht="6" customHeight="1">
      <c r="A12" s="60"/>
      <c r="B12" s="61"/>
      <c r="C12" s="61"/>
      <c r="D12" s="61"/>
      <c r="E12" s="61"/>
      <c r="F12" s="61"/>
      <c r="G12" s="61"/>
      <c r="H12" s="61"/>
      <c r="I12" s="61"/>
      <c r="J12" s="61"/>
      <c r="K12" s="61"/>
      <c r="L12" s="61"/>
      <c r="M12" s="61"/>
      <c r="N12" s="61"/>
      <c r="O12" s="61"/>
      <c r="P12" s="61"/>
      <c r="Q12" s="61"/>
      <c r="R12" s="61"/>
      <c r="S12" s="180"/>
      <c r="T12" s="180"/>
      <c r="U12" s="180"/>
      <c r="V12" s="180"/>
      <c r="W12" s="180"/>
      <c r="X12" s="180"/>
      <c r="Y12" s="180"/>
      <c r="Z12" s="180"/>
      <c r="AA12" s="184"/>
      <c r="AB12" s="185"/>
      <c r="AC12" s="185"/>
      <c r="AD12" s="185"/>
      <c r="AE12" s="185"/>
      <c r="AF12" s="185"/>
      <c r="AG12" s="185"/>
      <c r="AH12" s="185"/>
      <c r="AI12" s="185"/>
      <c r="AJ12" s="185"/>
      <c r="AK12" s="185"/>
      <c r="AL12" s="185"/>
      <c r="AM12" s="185"/>
      <c r="AN12" s="185"/>
      <c r="AO12" s="185"/>
      <c r="AP12" s="185"/>
      <c r="AQ12" s="185"/>
      <c r="AR12" s="186"/>
      <c r="AS12" s="61"/>
      <c r="AT12" s="61"/>
      <c r="AU12" s="61"/>
      <c r="AV12" s="61"/>
      <c r="AW12" s="61"/>
      <c r="AX12" s="61"/>
      <c r="AY12" s="61"/>
      <c r="AZ12" s="61"/>
      <c r="BA12" s="61"/>
      <c r="BB12" s="61"/>
      <c r="BC12" s="61"/>
      <c r="BD12" s="61"/>
      <c r="BE12" s="61"/>
      <c r="BF12" s="61"/>
      <c r="BG12" s="61"/>
      <c r="BH12" s="61"/>
      <c r="BI12" s="61"/>
      <c r="BJ12" s="62"/>
    </row>
    <row r="13" spans="1:62" ht="6" customHeight="1" thickBot="1">
      <c r="A13" s="60"/>
      <c r="B13" s="61"/>
      <c r="C13" s="61"/>
      <c r="D13" s="61"/>
      <c r="E13" s="61"/>
      <c r="F13" s="61"/>
      <c r="G13" s="61"/>
      <c r="H13" s="61"/>
      <c r="I13" s="61"/>
      <c r="J13" s="61"/>
      <c r="K13" s="61"/>
      <c r="L13" s="61"/>
      <c r="M13" s="61"/>
      <c r="N13" s="61"/>
      <c r="O13" s="61"/>
      <c r="P13" s="61"/>
      <c r="Q13" s="61"/>
      <c r="R13" s="61"/>
      <c r="S13" s="180"/>
      <c r="T13" s="180"/>
      <c r="U13" s="180"/>
      <c r="V13" s="180"/>
      <c r="W13" s="180"/>
      <c r="X13" s="180"/>
      <c r="Y13" s="180"/>
      <c r="Z13" s="180"/>
      <c r="AA13" s="187"/>
      <c r="AB13" s="188"/>
      <c r="AC13" s="188"/>
      <c r="AD13" s="188"/>
      <c r="AE13" s="188"/>
      <c r="AF13" s="188"/>
      <c r="AG13" s="188"/>
      <c r="AH13" s="188"/>
      <c r="AI13" s="188"/>
      <c r="AJ13" s="188"/>
      <c r="AK13" s="188"/>
      <c r="AL13" s="188"/>
      <c r="AM13" s="188"/>
      <c r="AN13" s="188"/>
      <c r="AO13" s="188"/>
      <c r="AP13" s="188"/>
      <c r="AQ13" s="188"/>
      <c r="AR13" s="189"/>
      <c r="AS13" s="61"/>
      <c r="AT13" s="61"/>
      <c r="AU13" s="61"/>
      <c r="AV13" s="61"/>
      <c r="AW13" s="61"/>
      <c r="AX13" s="61"/>
      <c r="AY13" s="61"/>
      <c r="AZ13" s="61"/>
      <c r="BA13" s="61"/>
      <c r="BB13" s="61"/>
      <c r="BC13" s="61"/>
      <c r="BD13" s="61"/>
      <c r="BE13" s="61"/>
      <c r="BF13" s="61"/>
      <c r="BG13" s="61"/>
      <c r="BH13" s="61"/>
      <c r="BI13" s="61"/>
      <c r="BJ13" s="62"/>
    </row>
    <row r="14" spans="1:62" ht="6" customHeight="1" thickTop="1">
      <c r="A14" s="60"/>
      <c r="B14" s="61"/>
      <c r="C14" s="61"/>
      <c r="D14" s="61"/>
      <c r="E14" s="61"/>
      <c r="F14" s="61"/>
      <c r="G14" s="61"/>
      <c r="H14" s="61"/>
      <c r="I14" s="61"/>
      <c r="J14" s="61"/>
      <c r="K14" s="61"/>
      <c r="L14" s="61"/>
      <c r="M14" s="61"/>
      <c r="N14" s="61"/>
      <c r="O14" s="61"/>
      <c r="P14" s="61"/>
      <c r="Q14" s="61"/>
      <c r="R14" s="61"/>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61"/>
      <c r="AT14" s="61"/>
      <c r="AU14" s="61"/>
      <c r="AV14" s="61"/>
      <c r="AW14" s="61"/>
      <c r="AX14" s="61"/>
      <c r="AY14" s="61"/>
      <c r="AZ14" s="61"/>
      <c r="BA14" s="61"/>
      <c r="BB14" s="61"/>
      <c r="BC14" s="61"/>
      <c r="BD14" s="61"/>
      <c r="BE14" s="61"/>
      <c r="BF14" s="61"/>
      <c r="BG14" s="61"/>
      <c r="BH14" s="61"/>
      <c r="BI14" s="61"/>
      <c r="BJ14" s="62"/>
    </row>
    <row r="15" spans="1:62" ht="6" customHeight="1">
      <c r="A15" s="60"/>
      <c r="B15" s="61"/>
      <c r="C15" s="61"/>
      <c r="D15" s="61"/>
      <c r="E15" s="61"/>
      <c r="F15" s="61"/>
      <c r="G15" s="61"/>
      <c r="H15" s="61"/>
      <c r="I15" s="61"/>
      <c r="J15" s="61"/>
      <c r="K15" s="61"/>
      <c r="L15" s="61"/>
      <c r="M15" s="61"/>
      <c r="N15" s="190">
        <f>$K$3</f>
        <v>2025</v>
      </c>
      <c r="O15" s="190"/>
      <c r="P15" s="190"/>
      <c r="Q15" s="190"/>
      <c r="R15" s="190"/>
      <c r="S15" s="190"/>
      <c r="T15" s="156" t="str">
        <f>IF(VLOOKUP($AA$10,収集日程!$B$1:$J$600,8,0)="","",VLOOKUP($AA$10,収集日程!$B$1:$J$600,8,0))</f>
        <v/>
      </c>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90">
        <f>$K$3</f>
        <v>2025</v>
      </c>
      <c r="AS15" s="190"/>
      <c r="AT15" s="190"/>
      <c r="AU15" s="190"/>
      <c r="AV15" s="190"/>
      <c r="AW15" s="190"/>
      <c r="AX15" s="61"/>
      <c r="AY15" s="61"/>
      <c r="AZ15" s="61"/>
      <c r="BA15" s="61"/>
      <c r="BB15" s="61"/>
      <c r="BC15" s="61"/>
      <c r="BD15" s="61"/>
      <c r="BE15" s="61"/>
      <c r="BF15" s="61"/>
      <c r="BG15" s="61"/>
      <c r="BH15" s="61"/>
      <c r="BI15" s="61"/>
      <c r="BJ15" s="62"/>
    </row>
    <row r="16" spans="1:62" ht="6" customHeight="1">
      <c r="A16" s="60"/>
      <c r="B16" s="61"/>
      <c r="C16" s="61"/>
      <c r="D16" s="61"/>
      <c r="E16" s="61"/>
      <c r="F16" s="61"/>
      <c r="G16" s="61"/>
      <c r="H16" s="61"/>
      <c r="I16" s="61"/>
      <c r="J16" s="61"/>
      <c r="K16" s="61"/>
      <c r="L16" s="61"/>
      <c r="M16" s="61"/>
      <c r="N16" s="190"/>
      <c r="O16" s="190"/>
      <c r="P16" s="190"/>
      <c r="Q16" s="190"/>
      <c r="R16" s="190"/>
      <c r="S16" s="190"/>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90"/>
      <c r="AS16" s="190"/>
      <c r="AT16" s="190"/>
      <c r="AU16" s="190"/>
      <c r="AV16" s="190"/>
      <c r="AW16" s="190"/>
      <c r="AX16" s="61"/>
      <c r="AY16" s="61"/>
      <c r="AZ16" s="61"/>
      <c r="BA16" s="61"/>
      <c r="BB16" s="61"/>
      <c r="BC16" s="61"/>
      <c r="BD16" s="61"/>
      <c r="BE16" s="61"/>
      <c r="BF16" s="61"/>
      <c r="BG16" s="61"/>
      <c r="BH16" s="61"/>
      <c r="BI16" s="61"/>
      <c r="BJ16" s="62"/>
    </row>
    <row r="17" spans="1:62" ht="6" customHeight="1">
      <c r="A17" s="60"/>
      <c r="B17" s="61"/>
      <c r="C17" s="61"/>
      <c r="D17" s="61"/>
      <c r="E17" s="61"/>
      <c r="F17" s="61"/>
      <c r="G17" s="61"/>
      <c r="H17" s="61"/>
      <c r="I17" s="61"/>
      <c r="J17" s="61"/>
      <c r="K17" s="61"/>
      <c r="L17" s="61"/>
      <c r="M17" s="61"/>
      <c r="N17" s="190"/>
      <c r="O17" s="190"/>
      <c r="P17" s="190"/>
      <c r="Q17" s="190"/>
      <c r="R17" s="190"/>
      <c r="S17" s="190"/>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90"/>
      <c r="AS17" s="190"/>
      <c r="AT17" s="190"/>
      <c r="AU17" s="190"/>
      <c r="AV17" s="190"/>
      <c r="AW17" s="190"/>
      <c r="AX17" s="61"/>
      <c r="AY17" s="61"/>
      <c r="AZ17" s="61"/>
      <c r="BA17" s="61"/>
      <c r="BB17" s="61"/>
      <c r="BC17" s="61"/>
      <c r="BD17" s="61"/>
      <c r="BE17" s="61"/>
      <c r="BF17" s="61"/>
      <c r="BG17" s="61"/>
      <c r="BH17" s="61"/>
      <c r="BI17" s="61"/>
      <c r="BJ17" s="62"/>
    </row>
    <row r="18" spans="1:62" ht="6" customHeight="1">
      <c r="A18" s="60"/>
      <c r="B18" s="61"/>
      <c r="C18" s="61"/>
      <c r="D18" s="61"/>
      <c r="E18" s="61"/>
      <c r="F18" s="61"/>
      <c r="G18" s="61"/>
      <c r="H18" s="61"/>
      <c r="I18" s="61"/>
      <c r="J18" s="61"/>
      <c r="K18" s="61"/>
      <c r="L18" s="61"/>
      <c r="M18" s="61"/>
      <c r="N18" s="190"/>
      <c r="O18" s="190"/>
      <c r="P18" s="190"/>
      <c r="Q18" s="190"/>
      <c r="R18" s="190"/>
      <c r="S18" s="190"/>
      <c r="T18" s="156" t="str">
        <f>IF(VLOOKUP($AA$10,収集日程!$B$1:$J$600,9,0)="","",VLOOKUP($AA$10,収集日程!$B$1:$J$600,9,0))</f>
        <v/>
      </c>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90"/>
      <c r="AS18" s="190"/>
      <c r="AT18" s="190"/>
      <c r="AU18" s="190"/>
      <c r="AV18" s="190"/>
      <c r="AW18" s="190"/>
      <c r="AX18" s="61"/>
      <c r="AY18" s="61"/>
      <c r="AZ18" s="61"/>
      <c r="BA18" s="61"/>
      <c r="BB18" s="61"/>
      <c r="BC18" s="61"/>
      <c r="BD18" s="61"/>
      <c r="BE18" s="61"/>
      <c r="BF18" s="61"/>
      <c r="BG18" s="61"/>
      <c r="BH18" s="61"/>
      <c r="BI18" s="61"/>
      <c r="BJ18" s="62"/>
    </row>
    <row r="19" spans="1:62" ht="6" customHeight="1">
      <c r="A19" s="60"/>
      <c r="B19" s="61"/>
      <c r="C19" s="63"/>
      <c r="D19" s="64"/>
      <c r="E19" s="64"/>
      <c r="F19" s="64"/>
      <c r="G19" s="64"/>
      <c r="H19" s="64"/>
      <c r="I19" s="64"/>
      <c r="J19" s="64"/>
      <c r="K19" s="64"/>
      <c r="L19" s="64"/>
      <c r="M19" s="64"/>
      <c r="N19" s="64"/>
      <c r="O19" s="158">
        <v>6</v>
      </c>
      <c r="P19" s="158"/>
      <c r="Q19" s="178" t="s">
        <v>6</v>
      </c>
      <c r="R19" s="178"/>
      <c r="S19" s="64"/>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63"/>
      <c r="AS19" s="158">
        <v>7</v>
      </c>
      <c r="AT19" s="158"/>
      <c r="AU19" s="178" t="s">
        <v>6</v>
      </c>
      <c r="AV19" s="178"/>
      <c r="AW19" s="63"/>
      <c r="AX19" s="63"/>
      <c r="AY19" s="63"/>
      <c r="AZ19" s="63"/>
      <c r="BA19" s="63"/>
      <c r="BB19" s="63"/>
      <c r="BC19" s="63"/>
      <c r="BD19" s="63"/>
      <c r="BE19" s="63"/>
      <c r="BF19" s="63"/>
      <c r="BG19" s="63"/>
      <c r="BH19" s="63"/>
      <c r="BI19" s="61"/>
      <c r="BJ19" s="62"/>
    </row>
    <row r="20" spans="1:62" ht="6" customHeight="1">
      <c r="A20" s="60"/>
      <c r="B20" s="61"/>
      <c r="C20" s="64"/>
      <c r="D20" s="64"/>
      <c r="E20" s="64"/>
      <c r="F20" s="64"/>
      <c r="G20" s="64"/>
      <c r="H20" s="64"/>
      <c r="I20" s="64"/>
      <c r="J20" s="64"/>
      <c r="K20" s="64"/>
      <c r="L20" s="64"/>
      <c r="M20" s="64"/>
      <c r="N20" s="64"/>
      <c r="O20" s="158"/>
      <c r="P20" s="158"/>
      <c r="Q20" s="178"/>
      <c r="R20" s="178"/>
      <c r="S20" s="64"/>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63"/>
      <c r="AS20" s="158"/>
      <c r="AT20" s="158"/>
      <c r="AU20" s="178"/>
      <c r="AV20" s="178"/>
      <c r="AW20" s="63"/>
      <c r="AX20" s="63"/>
      <c r="AY20" s="63"/>
      <c r="AZ20" s="63"/>
      <c r="BA20" s="63"/>
      <c r="BB20" s="63"/>
      <c r="BC20" s="63"/>
      <c r="BD20" s="63"/>
      <c r="BE20" s="63"/>
      <c r="BF20" s="63"/>
      <c r="BG20" s="63"/>
      <c r="BH20" s="63"/>
      <c r="BI20" s="61"/>
      <c r="BJ20" s="62"/>
    </row>
    <row r="21" spans="1:62" ht="6" customHeight="1">
      <c r="A21" s="60"/>
      <c r="B21" s="61"/>
      <c r="C21" s="64"/>
      <c r="D21" s="64"/>
      <c r="E21" s="64"/>
      <c r="F21" s="64"/>
      <c r="G21" s="64"/>
      <c r="H21" s="64"/>
      <c r="I21" s="64"/>
      <c r="J21" s="64"/>
      <c r="K21" s="64"/>
      <c r="L21" s="64"/>
      <c r="M21" s="64"/>
      <c r="N21" s="64"/>
      <c r="O21" s="159"/>
      <c r="P21" s="159"/>
      <c r="Q21" s="179"/>
      <c r="R21" s="179"/>
      <c r="S21" s="54"/>
      <c r="T21" s="54"/>
      <c r="U21" s="64"/>
      <c r="V21" s="64"/>
      <c r="W21" s="64"/>
      <c r="X21" s="64"/>
      <c r="Y21" s="64"/>
      <c r="Z21" s="64"/>
      <c r="AA21" s="64"/>
      <c r="AB21" s="64"/>
      <c r="AC21" s="64"/>
      <c r="AD21" s="64"/>
      <c r="AE21" s="61"/>
      <c r="AF21" s="61"/>
      <c r="AG21" s="55"/>
      <c r="AH21" s="55"/>
      <c r="AI21" s="55"/>
      <c r="AJ21" s="55"/>
      <c r="AK21" s="55"/>
      <c r="AL21" s="55"/>
      <c r="AM21" s="55"/>
      <c r="AN21" s="55"/>
      <c r="AO21" s="55"/>
      <c r="AP21" s="55"/>
      <c r="AQ21" s="55"/>
      <c r="AR21" s="55"/>
      <c r="AS21" s="159"/>
      <c r="AT21" s="159"/>
      <c r="AU21" s="179"/>
      <c r="AV21" s="179"/>
      <c r="AW21" s="55"/>
      <c r="AX21" s="55"/>
      <c r="AY21" s="55"/>
      <c r="AZ21" s="55"/>
      <c r="BA21" s="55"/>
      <c r="BB21" s="55"/>
      <c r="BC21" s="55"/>
      <c r="BD21" s="55"/>
      <c r="BE21" s="55"/>
      <c r="BF21" s="55"/>
      <c r="BG21" s="55"/>
      <c r="BH21" s="55"/>
      <c r="BI21" s="61"/>
      <c r="BJ21" s="62"/>
    </row>
    <row r="22" spans="1:62" ht="6" customHeight="1">
      <c r="A22" s="60"/>
      <c r="B22" s="61"/>
      <c r="C22" s="191" t="s">
        <v>7</v>
      </c>
      <c r="D22" s="192"/>
      <c r="E22" s="192"/>
      <c r="F22" s="193"/>
      <c r="G22" s="160" t="s">
        <v>0</v>
      </c>
      <c r="H22" s="161"/>
      <c r="I22" s="161"/>
      <c r="J22" s="162"/>
      <c r="K22" s="160" t="s">
        <v>1</v>
      </c>
      <c r="L22" s="161"/>
      <c r="M22" s="161"/>
      <c r="N22" s="162"/>
      <c r="O22" s="160" t="s">
        <v>2</v>
      </c>
      <c r="P22" s="161"/>
      <c r="Q22" s="161"/>
      <c r="R22" s="162"/>
      <c r="S22" s="160" t="s">
        <v>3</v>
      </c>
      <c r="T22" s="161"/>
      <c r="U22" s="161"/>
      <c r="V22" s="162"/>
      <c r="W22" s="160" t="s">
        <v>4</v>
      </c>
      <c r="X22" s="161"/>
      <c r="Y22" s="161"/>
      <c r="Z22" s="162"/>
      <c r="AA22" s="169" t="s">
        <v>5</v>
      </c>
      <c r="AB22" s="170"/>
      <c r="AC22" s="170"/>
      <c r="AD22" s="171"/>
      <c r="AE22" s="61"/>
      <c r="AF22" s="61"/>
      <c r="AG22" s="191" t="s">
        <v>7</v>
      </c>
      <c r="AH22" s="192"/>
      <c r="AI22" s="192"/>
      <c r="AJ22" s="193"/>
      <c r="AK22" s="160" t="s">
        <v>0</v>
      </c>
      <c r="AL22" s="161"/>
      <c r="AM22" s="161"/>
      <c r="AN22" s="162"/>
      <c r="AO22" s="160" t="s">
        <v>1</v>
      </c>
      <c r="AP22" s="161"/>
      <c r="AQ22" s="161"/>
      <c r="AR22" s="162"/>
      <c r="AS22" s="160" t="s">
        <v>2</v>
      </c>
      <c r="AT22" s="161"/>
      <c r="AU22" s="161"/>
      <c r="AV22" s="162"/>
      <c r="AW22" s="160" t="s">
        <v>3</v>
      </c>
      <c r="AX22" s="161"/>
      <c r="AY22" s="161"/>
      <c r="AZ22" s="162"/>
      <c r="BA22" s="160" t="s">
        <v>4</v>
      </c>
      <c r="BB22" s="161"/>
      <c r="BC22" s="161"/>
      <c r="BD22" s="162"/>
      <c r="BE22" s="169" t="s">
        <v>5</v>
      </c>
      <c r="BF22" s="170"/>
      <c r="BG22" s="170"/>
      <c r="BH22" s="171"/>
      <c r="BI22" s="61"/>
      <c r="BJ22" s="62"/>
    </row>
    <row r="23" spans="1:62" ht="6" customHeight="1">
      <c r="A23" s="60"/>
      <c r="B23" s="61"/>
      <c r="C23" s="194"/>
      <c r="D23" s="195"/>
      <c r="E23" s="195"/>
      <c r="F23" s="196"/>
      <c r="G23" s="163"/>
      <c r="H23" s="164"/>
      <c r="I23" s="164"/>
      <c r="J23" s="165"/>
      <c r="K23" s="163"/>
      <c r="L23" s="164"/>
      <c r="M23" s="164"/>
      <c r="N23" s="165"/>
      <c r="O23" s="163"/>
      <c r="P23" s="164"/>
      <c r="Q23" s="164"/>
      <c r="R23" s="165"/>
      <c r="S23" s="163"/>
      <c r="T23" s="164"/>
      <c r="U23" s="164"/>
      <c r="V23" s="165"/>
      <c r="W23" s="163"/>
      <c r="X23" s="164"/>
      <c r="Y23" s="164"/>
      <c r="Z23" s="165"/>
      <c r="AA23" s="172"/>
      <c r="AB23" s="173"/>
      <c r="AC23" s="173"/>
      <c r="AD23" s="174"/>
      <c r="AE23" s="61"/>
      <c r="AF23" s="61"/>
      <c r="AG23" s="194"/>
      <c r="AH23" s="195"/>
      <c r="AI23" s="195"/>
      <c r="AJ23" s="196"/>
      <c r="AK23" s="163"/>
      <c r="AL23" s="164"/>
      <c r="AM23" s="164"/>
      <c r="AN23" s="165"/>
      <c r="AO23" s="163"/>
      <c r="AP23" s="164"/>
      <c r="AQ23" s="164"/>
      <c r="AR23" s="165"/>
      <c r="AS23" s="163"/>
      <c r="AT23" s="164"/>
      <c r="AU23" s="164"/>
      <c r="AV23" s="165"/>
      <c r="AW23" s="163"/>
      <c r="AX23" s="164"/>
      <c r="AY23" s="164"/>
      <c r="AZ23" s="165"/>
      <c r="BA23" s="163"/>
      <c r="BB23" s="164"/>
      <c r="BC23" s="164"/>
      <c r="BD23" s="165"/>
      <c r="BE23" s="172"/>
      <c r="BF23" s="173"/>
      <c r="BG23" s="173"/>
      <c r="BH23" s="174"/>
      <c r="BI23" s="61"/>
      <c r="BJ23" s="62"/>
    </row>
    <row r="24" spans="1:62" ht="6" customHeight="1">
      <c r="A24" s="60"/>
      <c r="B24" s="61"/>
      <c r="C24" s="197"/>
      <c r="D24" s="198"/>
      <c r="E24" s="198"/>
      <c r="F24" s="199"/>
      <c r="G24" s="166"/>
      <c r="H24" s="167"/>
      <c r="I24" s="167"/>
      <c r="J24" s="168"/>
      <c r="K24" s="166"/>
      <c r="L24" s="167"/>
      <c r="M24" s="167"/>
      <c r="N24" s="168"/>
      <c r="O24" s="166"/>
      <c r="P24" s="167"/>
      <c r="Q24" s="167"/>
      <c r="R24" s="168"/>
      <c r="S24" s="166"/>
      <c r="T24" s="167"/>
      <c r="U24" s="167"/>
      <c r="V24" s="168"/>
      <c r="W24" s="166"/>
      <c r="X24" s="167"/>
      <c r="Y24" s="167"/>
      <c r="Z24" s="168"/>
      <c r="AA24" s="175"/>
      <c r="AB24" s="176"/>
      <c r="AC24" s="176"/>
      <c r="AD24" s="177"/>
      <c r="AE24" s="61"/>
      <c r="AF24" s="61"/>
      <c r="AG24" s="197"/>
      <c r="AH24" s="198"/>
      <c r="AI24" s="198"/>
      <c r="AJ24" s="199"/>
      <c r="AK24" s="166"/>
      <c r="AL24" s="167"/>
      <c r="AM24" s="167"/>
      <c r="AN24" s="168"/>
      <c r="AO24" s="166"/>
      <c r="AP24" s="167"/>
      <c r="AQ24" s="167"/>
      <c r="AR24" s="168"/>
      <c r="AS24" s="166"/>
      <c r="AT24" s="167"/>
      <c r="AU24" s="167"/>
      <c r="AV24" s="168"/>
      <c r="AW24" s="166"/>
      <c r="AX24" s="167"/>
      <c r="AY24" s="167"/>
      <c r="AZ24" s="168"/>
      <c r="BA24" s="166"/>
      <c r="BB24" s="167"/>
      <c r="BC24" s="167"/>
      <c r="BD24" s="168"/>
      <c r="BE24" s="175"/>
      <c r="BF24" s="176"/>
      <c r="BG24" s="176"/>
      <c r="BH24" s="177"/>
      <c r="BI24" s="61"/>
      <c r="BJ24" s="62"/>
    </row>
    <row r="25" spans="1:62" ht="6" customHeight="1">
      <c r="A25" s="60"/>
      <c r="B25" s="61"/>
      <c r="C25" s="139">
        <f>DATE($K$3,O19,1)-WEEKDAY(DATE($K$3,O19,1))+1</f>
        <v>45809</v>
      </c>
      <c r="D25" s="140"/>
      <c r="E25" s="16"/>
      <c r="F25" s="17"/>
      <c r="G25" s="131">
        <f>C25+1</f>
        <v>45810</v>
      </c>
      <c r="H25" s="132"/>
      <c r="I25" s="16"/>
      <c r="J25" s="17"/>
      <c r="K25" s="131">
        <f>G25+1</f>
        <v>45811</v>
      </c>
      <c r="L25" s="132"/>
      <c r="M25" s="16"/>
      <c r="N25" s="17"/>
      <c r="O25" s="131">
        <f>K25+1</f>
        <v>45812</v>
      </c>
      <c r="P25" s="132"/>
      <c r="Q25" s="18"/>
      <c r="R25" s="19"/>
      <c r="S25" s="131">
        <f>O25+1</f>
        <v>45813</v>
      </c>
      <c r="T25" s="132"/>
      <c r="U25" s="16"/>
      <c r="V25" s="17"/>
      <c r="W25" s="131">
        <f>S25+1</f>
        <v>45814</v>
      </c>
      <c r="X25" s="132"/>
      <c r="Y25" s="16"/>
      <c r="Z25" s="17"/>
      <c r="AA25" s="135">
        <f>W25+1</f>
        <v>45815</v>
      </c>
      <c r="AB25" s="136"/>
      <c r="AC25" s="20"/>
      <c r="AD25" s="21"/>
      <c r="AE25" s="56"/>
      <c r="AF25" s="56"/>
      <c r="AG25" s="139">
        <f>DATE($K$3,AS19,1)-WEEKDAY(DATE($K$3,AS19,1))+1</f>
        <v>45837</v>
      </c>
      <c r="AH25" s="140"/>
      <c r="AI25" s="16"/>
      <c r="AJ25" s="17"/>
      <c r="AK25" s="131">
        <f>AG25+1</f>
        <v>45838</v>
      </c>
      <c r="AL25" s="132"/>
      <c r="AM25" s="16"/>
      <c r="AN25" s="17"/>
      <c r="AO25" s="131">
        <f>AK25+1</f>
        <v>45839</v>
      </c>
      <c r="AP25" s="132"/>
      <c r="AQ25" s="16"/>
      <c r="AR25" s="17"/>
      <c r="AS25" s="131">
        <f>AO25+1</f>
        <v>45840</v>
      </c>
      <c r="AT25" s="132"/>
      <c r="AU25" s="16"/>
      <c r="AV25" s="17"/>
      <c r="AW25" s="131">
        <f>AS25+1</f>
        <v>45841</v>
      </c>
      <c r="AX25" s="132"/>
      <c r="AY25" s="16"/>
      <c r="AZ25" s="17"/>
      <c r="BA25" s="131">
        <f>AW25+1</f>
        <v>45842</v>
      </c>
      <c r="BB25" s="132"/>
      <c r="BC25" s="16"/>
      <c r="BD25" s="17"/>
      <c r="BE25" s="135">
        <f>BA25+1</f>
        <v>45843</v>
      </c>
      <c r="BF25" s="136"/>
      <c r="BG25" s="20"/>
      <c r="BH25" s="21"/>
      <c r="BI25" s="61"/>
      <c r="BJ25" s="62"/>
    </row>
    <row r="26" spans="1:62" ht="6" customHeight="1">
      <c r="A26" s="60"/>
      <c r="B26" s="61"/>
      <c r="C26" s="141"/>
      <c r="D26" s="142"/>
      <c r="E26" s="22"/>
      <c r="F26" s="23"/>
      <c r="G26" s="133"/>
      <c r="H26" s="134"/>
      <c r="I26" s="22"/>
      <c r="J26" s="23"/>
      <c r="K26" s="133"/>
      <c r="L26" s="134"/>
      <c r="M26" s="22"/>
      <c r="N26" s="23"/>
      <c r="O26" s="133"/>
      <c r="P26" s="134"/>
      <c r="Q26" s="24"/>
      <c r="R26" s="25"/>
      <c r="S26" s="133"/>
      <c r="T26" s="134"/>
      <c r="U26" s="22"/>
      <c r="V26" s="23"/>
      <c r="W26" s="133"/>
      <c r="X26" s="134"/>
      <c r="Y26" s="22"/>
      <c r="Z26" s="23"/>
      <c r="AA26" s="137"/>
      <c r="AB26" s="138"/>
      <c r="AC26" s="26"/>
      <c r="AD26" s="27"/>
      <c r="AE26" s="56"/>
      <c r="AF26" s="56"/>
      <c r="AG26" s="141"/>
      <c r="AH26" s="142"/>
      <c r="AI26" s="22"/>
      <c r="AJ26" s="23"/>
      <c r="AK26" s="133"/>
      <c r="AL26" s="134"/>
      <c r="AM26" s="22"/>
      <c r="AN26" s="23"/>
      <c r="AO26" s="133"/>
      <c r="AP26" s="134"/>
      <c r="AQ26" s="22"/>
      <c r="AR26" s="23"/>
      <c r="AS26" s="133"/>
      <c r="AT26" s="134"/>
      <c r="AU26" s="22"/>
      <c r="AV26" s="23"/>
      <c r="AW26" s="133"/>
      <c r="AX26" s="134"/>
      <c r="AY26" s="22"/>
      <c r="AZ26" s="23"/>
      <c r="BA26" s="133"/>
      <c r="BB26" s="134"/>
      <c r="BC26" s="22"/>
      <c r="BD26" s="23"/>
      <c r="BE26" s="137"/>
      <c r="BF26" s="138"/>
      <c r="BG26" s="26"/>
      <c r="BH26" s="27"/>
      <c r="BI26" s="61"/>
      <c r="BJ26" s="62"/>
    </row>
    <row r="27" spans="1:62" ht="6" customHeight="1">
      <c r="A27" s="60"/>
      <c r="B27" s="61"/>
      <c r="C27" s="141"/>
      <c r="D27" s="142"/>
      <c r="E27" s="22"/>
      <c r="F27" s="23"/>
      <c r="G27" s="133"/>
      <c r="H27" s="134"/>
      <c r="I27" s="22"/>
      <c r="J27" s="23"/>
      <c r="K27" s="133"/>
      <c r="L27" s="134"/>
      <c r="M27" s="22"/>
      <c r="N27" s="23"/>
      <c r="O27" s="133"/>
      <c r="P27" s="134"/>
      <c r="Q27" s="24"/>
      <c r="R27" s="25"/>
      <c r="S27" s="133"/>
      <c r="T27" s="134"/>
      <c r="U27" s="22"/>
      <c r="V27" s="23"/>
      <c r="W27" s="133"/>
      <c r="X27" s="134"/>
      <c r="Y27" s="22"/>
      <c r="Z27" s="23"/>
      <c r="AA27" s="137"/>
      <c r="AB27" s="138"/>
      <c r="AC27" s="26"/>
      <c r="AD27" s="27"/>
      <c r="AE27" s="56"/>
      <c r="AF27" s="56"/>
      <c r="AG27" s="141"/>
      <c r="AH27" s="142"/>
      <c r="AI27" s="22"/>
      <c r="AJ27" s="23"/>
      <c r="AK27" s="133"/>
      <c r="AL27" s="134"/>
      <c r="AM27" s="22"/>
      <c r="AN27" s="23"/>
      <c r="AO27" s="133"/>
      <c r="AP27" s="134"/>
      <c r="AQ27" s="22"/>
      <c r="AR27" s="23"/>
      <c r="AS27" s="133"/>
      <c r="AT27" s="134"/>
      <c r="AU27" s="22"/>
      <c r="AV27" s="23"/>
      <c r="AW27" s="133"/>
      <c r="AX27" s="134"/>
      <c r="AY27" s="22"/>
      <c r="AZ27" s="23"/>
      <c r="BA27" s="133"/>
      <c r="BB27" s="134"/>
      <c r="BC27" s="22"/>
      <c r="BD27" s="23"/>
      <c r="BE27" s="137"/>
      <c r="BF27" s="138"/>
      <c r="BG27" s="26"/>
      <c r="BH27" s="27"/>
      <c r="BI27" s="61"/>
      <c r="BJ27" s="62"/>
    </row>
    <row r="28" spans="1:62" ht="6" customHeight="1">
      <c r="A28" s="60"/>
      <c r="B28" s="61"/>
      <c r="C28" s="28"/>
      <c r="D28" s="26"/>
      <c r="E28" s="26"/>
      <c r="F28" s="27"/>
      <c r="G28" s="143"/>
      <c r="H28" s="144"/>
      <c r="I28" s="144"/>
      <c r="J28" s="145"/>
      <c r="K28" s="143"/>
      <c r="L28" s="144"/>
      <c r="M28" s="144"/>
      <c r="N28" s="145"/>
      <c r="O28" s="143"/>
      <c r="P28" s="144"/>
      <c r="Q28" s="144"/>
      <c r="R28" s="145"/>
      <c r="S28" s="143"/>
      <c r="T28" s="144"/>
      <c r="U28" s="144"/>
      <c r="V28" s="145"/>
      <c r="W28" s="143"/>
      <c r="X28" s="144"/>
      <c r="Y28" s="144"/>
      <c r="Z28" s="145"/>
      <c r="AA28" s="28"/>
      <c r="AB28" s="26"/>
      <c r="AC28" s="26"/>
      <c r="AD28" s="27"/>
      <c r="AE28" s="56"/>
      <c r="AF28" s="56"/>
      <c r="AG28" s="28"/>
      <c r="AH28" s="26"/>
      <c r="AI28" s="26"/>
      <c r="AJ28" s="27"/>
      <c r="AK28" s="143"/>
      <c r="AL28" s="144"/>
      <c r="AM28" s="144"/>
      <c r="AN28" s="145"/>
      <c r="AO28" s="143"/>
      <c r="AP28" s="144"/>
      <c r="AQ28" s="144"/>
      <c r="AR28" s="145"/>
      <c r="AS28" s="143"/>
      <c r="AT28" s="144"/>
      <c r="AU28" s="144"/>
      <c r="AV28" s="145"/>
      <c r="AW28" s="143"/>
      <c r="AX28" s="144"/>
      <c r="AY28" s="144"/>
      <c r="AZ28" s="145"/>
      <c r="BA28" s="143"/>
      <c r="BB28" s="144"/>
      <c r="BC28" s="144"/>
      <c r="BD28" s="145"/>
      <c r="BE28" s="28"/>
      <c r="BF28" s="26"/>
      <c r="BG28" s="26"/>
      <c r="BH28" s="27"/>
      <c r="BI28" s="61"/>
      <c r="BJ28" s="62"/>
    </row>
    <row r="29" spans="1:62" ht="6" customHeight="1">
      <c r="A29" s="60"/>
      <c r="B29" s="61"/>
      <c r="C29" s="28"/>
      <c r="D29" s="26"/>
      <c r="E29" s="26"/>
      <c r="F29" s="27"/>
      <c r="G29" s="143"/>
      <c r="H29" s="144"/>
      <c r="I29" s="144"/>
      <c r="J29" s="145"/>
      <c r="K29" s="143"/>
      <c r="L29" s="144"/>
      <c r="M29" s="144"/>
      <c r="N29" s="145"/>
      <c r="O29" s="143"/>
      <c r="P29" s="144"/>
      <c r="Q29" s="144"/>
      <c r="R29" s="145"/>
      <c r="S29" s="143"/>
      <c r="T29" s="144"/>
      <c r="U29" s="144"/>
      <c r="V29" s="145"/>
      <c r="W29" s="143"/>
      <c r="X29" s="144"/>
      <c r="Y29" s="144"/>
      <c r="Z29" s="145"/>
      <c r="AA29" s="28"/>
      <c r="AB29" s="26"/>
      <c r="AC29" s="26"/>
      <c r="AD29" s="27"/>
      <c r="AE29" s="56"/>
      <c r="AF29" s="56"/>
      <c r="AG29" s="28"/>
      <c r="AH29" s="26"/>
      <c r="AI29" s="26"/>
      <c r="AJ29" s="27"/>
      <c r="AK29" s="143"/>
      <c r="AL29" s="144"/>
      <c r="AM29" s="144"/>
      <c r="AN29" s="145"/>
      <c r="AO29" s="143"/>
      <c r="AP29" s="144"/>
      <c r="AQ29" s="144"/>
      <c r="AR29" s="145"/>
      <c r="AS29" s="143"/>
      <c r="AT29" s="144"/>
      <c r="AU29" s="144"/>
      <c r="AV29" s="145"/>
      <c r="AW29" s="143"/>
      <c r="AX29" s="144"/>
      <c r="AY29" s="144"/>
      <c r="AZ29" s="145"/>
      <c r="BA29" s="143"/>
      <c r="BB29" s="144"/>
      <c r="BC29" s="144"/>
      <c r="BD29" s="145"/>
      <c r="BE29" s="28"/>
      <c r="BF29" s="26"/>
      <c r="BG29" s="26"/>
      <c r="BH29" s="27"/>
      <c r="BI29" s="61"/>
      <c r="BJ29" s="62"/>
    </row>
    <row r="30" spans="1:62" ht="6" customHeight="1">
      <c r="A30" s="60"/>
      <c r="B30" s="61"/>
      <c r="C30" s="28"/>
      <c r="D30" s="26"/>
      <c r="E30" s="26"/>
      <c r="F30" s="27"/>
      <c r="G30" s="150"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0" s="151"/>
      <c r="I30" s="151"/>
      <c r="J30" s="152"/>
      <c r="K30" s="150"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51"/>
      <c r="M30" s="151"/>
      <c r="N30" s="152"/>
      <c r="O30" s="150"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51"/>
      <c r="Q30" s="151"/>
      <c r="R30" s="152"/>
      <c r="S30" s="150"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51"/>
      <c r="U30" s="151"/>
      <c r="V30" s="152"/>
      <c r="W30" s="150"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51"/>
      <c r="Y30" s="151"/>
      <c r="Z30" s="152"/>
      <c r="AA30" s="28"/>
      <c r="AB30" s="26"/>
      <c r="AC30" s="26"/>
      <c r="AD30" s="27"/>
      <c r="AE30" s="56"/>
      <c r="AF30" s="56"/>
      <c r="AG30" s="28"/>
      <c r="AH30" s="26"/>
      <c r="AI30" s="26"/>
      <c r="AJ30" s="27"/>
      <c r="AK30" s="150"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30" s="151"/>
      <c r="AM30" s="151"/>
      <c r="AN30" s="152"/>
      <c r="AO30" s="150"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51"/>
      <c r="AQ30" s="151"/>
      <c r="AR30" s="152"/>
      <c r="AS30" s="150"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30" s="151"/>
      <c r="AU30" s="151"/>
      <c r="AV30" s="152"/>
      <c r="AW30" s="150"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30" s="151"/>
      <c r="AY30" s="151"/>
      <c r="AZ30" s="152"/>
      <c r="BA30" s="150"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51"/>
      <c r="BC30" s="151"/>
      <c r="BD30" s="152"/>
      <c r="BE30" s="28"/>
      <c r="BF30" s="26"/>
      <c r="BG30" s="26"/>
      <c r="BH30" s="27"/>
      <c r="BI30" s="61"/>
      <c r="BJ30" s="62"/>
    </row>
    <row r="31" spans="1:62" ht="6" customHeight="1">
      <c r="A31" s="60"/>
      <c r="B31" s="61"/>
      <c r="C31" s="28"/>
      <c r="D31" s="26"/>
      <c r="E31" s="26"/>
      <c r="F31" s="27"/>
      <c r="G31" s="150"/>
      <c r="H31" s="151"/>
      <c r="I31" s="151"/>
      <c r="J31" s="152"/>
      <c r="K31" s="150"/>
      <c r="L31" s="151"/>
      <c r="M31" s="151"/>
      <c r="N31" s="152"/>
      <c r="O31" s="150"/>
      <c r="P31" s="151"/>
      <c r="Q31" s="151"/>
      <c r="R31" s="152"/>
      <c r="S31" s="150"/>
      <c r="T31" s="151"/>
      <c r="U31" s="151"/>
      <c r="V31" s="152"/>
      <c r="W31" s="150"/>
      <c r="X31" s="151"/>
      <c r="Y31" s="151"/>
      <c r="Z31" s="152"/>
      <c r="AA31" s="28"/>
      <c r="AB31" s="26"/>
      <c r="AC31" s="26"/>
      <c r="AD31" s="27"/>
      <c r="AE31" s="56"/>
      <c r="AF31" s="56"/>
      <c r="AG31" s="28"/>
      <c r="AH31" s="26"/>
      <c r="AI31" s="26"/>
      <c r="AJ31" s="27"/>
      <c r="AK31" s="150"/>
      <c r="AL31" s="151"/>
      <c r="AM31" s="151"/>
      <c r="AN31" s="152"/>
      <c r="AO31" s="150"/>
      <c r="AP31" s="151"/>
      <c r="AQ31" s="151"/>
      <c r="AR31" s="152"/>
      <c r="AS31" s="150"/>
      <c r="AT31" s="151"/>
      <c r="AU31" s="151"/>
      <c r="AV31" s="152"/>
      <c r="AW31" s="150"/>
      <c r="AX31" s="151"/>
      <c r="AY31" s="151"/>
      <c r="AZ31" s="152"/>
      <c r="BA31" s="150"/>
      <c r="BB31" s="151"/>
      <c r="BC31" s="151"/>
      <c r="BD31" s="152"/>
      <c r="BE31" s="28"/>
      <c r="BF31" s="26"/>
      <c r="BG31" s="26"/>
      <c r="BH31" s="27"/>
      <c r="BI31" s="61"/>
      <c r="BJ31" s="62"/>
    </row>
    <row r="32" spans="1:62" ht="6" customHeight="1">
      <c r="A32" s="60"/>
      <c r="B32" s="61"/>
      <c r="C32" s="28"/>
      <c r="D32" s="26"/>
      <c r="E32" s="26"/>
      <c r="F32" s="27"/>
      <c r="G32" s="150"/>
      <c r="H32" s="151"/>
      <c r="I32" s="151"/>
      <c r="J32" s="152"/>
      <c r="K32" s="150"/>
      <c r="L32" s="151"/>
      <c r="M32" s="151"/>
      <c r="N32" s="152"/>
      <c r="O32" s="150"/>
      <c r="P32" s="151"/>
      <c r="Q32" s="151"/>
      <c r="R32" s="152"/>
      <c r="S32" s="150"/>
      <c r="T32" s="151"/>
      <c r="U32" s="151"/>
      <c r="V32" s="152"/>
      <c r="W32" s="150"/>
      <c r="X32" s="151"/>
      <c r="Y32" s="151"/>
      <c r="Z32" s="152"/>
      <c r="AA32" s="28"/>
      <c r="AB32" s="26"/>
      <c r="AC32" s="26"/>
      <c r="AD32" s="27"/>
      <c r="AE32" s="56"/>
      <c r="AF32" s="56"/>
      <c r="AG32" s="28"/>
      <c r="AH32" s="26"/>
      <c r="AI32" s="26"/>
      <c r="AJ32" s="27"/>
      <c r="AK32" s="150"/>
      <c r="AL32" s="151"/>
      <c r="AM32" s="151"/>
      <c r="AN32" s="152"/>
      <c r="AO32" s="150"/>
      <c r="AP32" s="151"/>
      <c r="AQ32" s="151"/>
      <c r="AR32" s="152"/>
      <c r="AS32" s="150"/>
      <c r="AT32" s="151"/>
      <c r="AU32" s="151"/>
      <c r="AV32" s="152"/>
      <c r="AW32" s="150"/>
      <c r="AX32" s="151"/>
      <c r="AY32" s="151"/>
      <c r="AZ32" s="152"/>
      <c r="BA32" s="150"/>
      <c r="BB32" s="151"/>
      <c r="BC32" s="151"/>
      <c r="BD32" s="152"/>
      <c r="BE32" s="28"/>
      <c r="BF32" s="26"/>
      <c r="BG32" s="26"/>
      <c r="BH32" s="27"/>
      <c r="BI32" s="61"/>
      <c r="BJ32" s="62"/>
    </row>
    <row r="33" spans="1:62" ht="6" customHeight="1">
      <c r="A33" s="60"/>
      <c r="B33" s="61"/>
      <c r="C33" s="29"/>
      <c r="D33" s="30"/>
      <c r="E33" s="30"/>
      <c r="F33" s="31"/>
      <c r="G33" s="153"/>
      <c r="H33" s="154"/>
      <c r="I33" s="154"/>
      <c r="J33" s="155"/>
      <c r="K33" s="153"/>
      <c r="L33" s="154"/>
      <c r="M33" s="154"/>
      <c r="N33" s="155"/>
      <c r="O33" s="153"/>
      <c r="P33" s="154"/>
      <c r="Q33" s="154"/>
      <c r="R33" s="155"/>
      <c r="S33" s="153"/>
      <c r="T33" s="154"/>
      <c r="U33" s="154"/>
      <c r="V33" s="155"/>
      <c r="W33" s="153"/>
      <c r="X33" s="154"/>
      <c r="Y33" s="154"/>
      <c r="Z33" s="155"/>
      <c r="AA33" s="29"/>
      <c r="AB33" s="30"/>
      <c r="AC33" s="30"/>
      <c r="AD33" s="31"/>
      <c r="AE33" s="56"/>
      <c r="AF33" s="56"/>
      <c r="AG33" s="29"/>
      <c r="AH33" s="30"/>
      <c r="AI33" s="30"/>
      <c r="AJ33" s="31"/>
      <c r="AK33" s="153"/>
      <c r="AL33" s="154"/>
      <c r="AM33" s="154"/>
      <c r="AN33" s="155"/>
      <c r="AO33" s="153"/>
      <c r="AP33" s="154"/>
      <c r="AQ33" s="154"/>
      <c r="AR33" s="155"/>
      <c r="AS33" s="153"/>
      <c r="AT33" s="154"/>
      <c r="AU33" s="154"/>
      <c r="AV33" s="155"/>
      <c r="AW33" s="153"/>
      <c r="AX33" s="154"/>
      <c r="AY33" s="154"/>
      <c r="AZ33" s="155"/>
      <c r="BA33" s="153"/>
      <c r="BB33" s="154"/>
      <c r="BC33" s="154"/>
      <c r="BD33" s="155"/>
      <c r="BE33" s="29"/>
      <c r="BF33" s="30"/>
      <c r="BG33" s="30"/>
      <c r="BH33" s="31"/>
      <c r="BI33" s="61"/>
      <c r="BJ33" s="62"/>
    </row>
    <row r="34" spans="1:62" ht="6" customHeight="1">
      <c r="A34" s="60"/>
      <c r="B34" s="61"/>
      <c r="C34" s="139">
        <f>AA25+1</f>
        <v>45816</v>
      </c>
      <c r="D34" s="140"/>
      <c r="E34" s="16"/>
      <c r="F34" s="17"/>
      <c r="G34" s="146">
        <f>C34+1</f>
        <v>45817</v>
      </c>
      <c r="H34" s="147"/>
      <c r="I34" s="32"/>
      <c r="J34" s="33"/>
      <c r="K34" s="146">
        <f>G34+1</f>
        <v>45818</v>
      </c>
      <c r="L34" s="147"/>
      <c r="M34" s="32"/>
      <c r="N34" s="33"/>
      <c r="O34" s="146">
        <f>K34+1</f>
        <v>45819</v>
      </c>
      <c r="P34" s="147"/>
      <c r="Q34" s="32"/>
      <c r="R34" s="33"/>
      <c r="S34" s="146">
        <f>O34+1</f>
        <v>45820</v>
      </c>
      <c r="T34" s="147"/>
      <c r="U34" s="32"/>
      <c r="V34" s="33"/>
      <c r="W34" s="146">
        <f>S34+1</f>
        <v>45821</v>
      </c>
      <c r="X34" s="147"/>
      <c r="Y34" s="32"/>
      <c r="Z34" s="33"/>
      <c r="AA34" s="135">
        <f>W34+1</f>
        <v>45822</v>
      </c>
      <c r="AB34" s="136"/>
      <c r="AC34" s="20"/>
      <c r="AD34" s="21"/>
      <c r="AE34" s="56"/>
      <c r="AF34" s="56"/>
      <c r="AG34" s="139">
        <f>BE25+1</f>
        <v>45844</v>
      </c>
      <c r="AH34" s="140"/>
      <c r="AI34" s="16"/>
      <c r="AJ34" s="17"/>
      <c r="AK34" s="131">
        <f>AG34+1</f>
        <v>45845</v>
      </c>
      <c r="AL34" s="132"/>
      <c r="AM34" s="16"/>
      <c r="AN34" s="17"/>
      <c r="AO34" s="131">
        <f>AK34+1</f>
        <v>45846</v>
      </c>
      <c r="AP34" s="132"/>
      <c r="AQ34" s="16"/>
      <c r="AR34" s="17"/>
      <c r="AS34" s="131">
        <f>AO34+1</f>
        <v>45847</v>
      </c>
      <c r="AT34" s="132"/>
      <c r="AU34" s="16"/>
      <c r="AV34" s="17"/>
      <c r="AW34" s="131">
        <f>AS34+1</f>
        <v>45848</v>
      </c>
      <c r="AX34" s="132"/>
      <c r="AY34" s="16"/>
      <c r="AZ34" s="17"/>
      <c r="BA34" s="131">
        <f>AW34+1</f>
        <v>45849</v>
      </c>
      <c r="BB34" s="132"/>
      <c r="BC34" s="16"/>
      <c r="BD34" s="17"/>
      <c r="BE34" s="135">
        <f>BA34+1</f>
        <v>45850</v>
      </c>
      <c r="BF34" s="136"/>
      <c r="BG34" s="20"/>
      <c r="BH34" s="21"/>
      <c r="BI34" s="61"/>
      <c r="BJ34" s="62"/>
    </row>
    <row r="35" spans="1:62" ht="6" customHeight="1">
      <c r="A35" s="60"/>
      <c r="B35" s="61"/>
      <c r="C35" s="141"/>
      <c r="D35" s="142"/>
      <c r="E35" s="22"/>
      <c r="F35" s="23"/>
      <c r="G35" s="148"/>
      <c r="H35" s="149"/>
      <c r="I35" s="34"/>
      <c r="J35" s="35"/>
      <c r="K35" s="148"/>
      <c r="L35" s="149"/>
      <c r="M35" s="34"/>
      <c r="N35" s="35"/>
      <c r="O35" s="148"/>
      <c r="P35" s="149"/>
      <c r="Q35" s="34"/>
      <c r="R35" s="35"/>
      <c r="S35" s="148"/>
      <c r="T35" s="149"/>
      <c r="U35" s="34"/>
      <c r="V35" s="35"/>
      <c r="W35" s="148"/>
      <c r="X35" s="149"/>
      <c r="Y35" s="34"/>
      <c r="Z35" s="35"/>
      <c r="AA35" s="137"/>
      <c r="AB35" s="138"/>
      <c r="AC35" s="26"/>
      <c r="AD35" s="27"/>
      <c r="AE35" s="56"/>
      <c r="AF35" s="56"/>
      <c r="AG35" s="141"/>
      <c r="AH35" s="142"/>
      <c r="AI35" s="22"/>
      <c r="AJ35" s="23"/>
      <c r="AK35" s="133"/>
      <c r="AL35" s="134"/>
      <c r="AM35" s="22"/>
      <c r="AN35" s="23"/>
      <c r="AO35" s="133"/>
      <c r="AP35" s="134"/>
      <c r="AQ35" s="22"/>
      <c r="AR35" s="23"/>
      <c r="AS35" s="133"/>
      <c r="AT35" s="134"/>
      <c r="AU35" s="22"/>
      <c r="AV35" s="23"/>
      <c r="AW35" s="133"/>
      <c r="AX35" s="134"/>
      <c r="AY35" s="22"/>
      <c r="AZ35" s="23"/>
      <c r="BA35" s="133"/>
      <c r="BB35" s="134"/>
      <c r="BC35" s="22"/>
      <c r="BD35" s="23"/>
      <c r="BE35" s="137"/>
      <c r="BF35" s="138"/>
      <c r="BG35" s="26"/>
      <c r="BH35" s="27"/>
      <c r="BI35" s="61"/>
      <c r="BJ35" s="62"/>
    </row>
    <row r="36" spans="1:62" ht="6" customHeight="1">
      <c r="A36" s="60"/>
      <c r="B36" s="61"/>
      <c r="C36" s="141"/>
      <c r="D36" s="142"/>
      <c r="E36" s="22"/>
      <c r="F36" s="23"/>
      <c r="G36" s="148"/>
      <c r="H36" s="149"/>
      <c r="I36" s="34"/>
      <c r="J36" s="35"/>
      <c r="K36" s="148"/>
      <c r="L36" s="149"/>
      <c r="M36" s="34"/>
      <c r="N36" s="35"/>
      <c r="O36" s="148"/>
      <c r="P36" s="149"/>
      <c r="Q36" s="34"/>
      <c r="R36" s="35"/>
      <c r="S36" s="148"/>
      <c r="T36" s="149"/>
      <c r="U36" s="34"/>
      <c r="V36" s="35"/>
      <c r="W36" s="148"/>
      <c r="X36" s="149"/>
      <c r="Y36" s="34"/>
      <c r="Z36" s="35"/>
      <c r="AA36" s="137"/>
      <c r="AB36" s="138"/>
      <c r="AC36" s="26"/>
      <c r="AD36" s="27"/>
      <c r="AE36" s="56"/>
      <c r="AF36" s="56"/>
      <c r="AG36" s="141"/>
      <c r="AH36" s="142"/>
      <c r="AI36" s="22"/>
      <c r="AJ36" s="23"/>
      <c r="AK36" s="133"/>
      <c r="AL36" s="134"/>
      <c r="AM36" s="22"/>
      <c r="AN36" s="23"/>
      <c r="AO36" s="133"/>
      <c r="AP36" s="134"/>
      <c r="AQ36" s="22"/>
      <c r="AR36" s="23"/>
      <c r="AS36" s="133"/>
      <c r="AT36" s="134"/>
      <c r="AU36" s="22"/>
      <c r="AV36" s="23"/>
      <c r="AW36" s="133"/>
      <c r="AX36" s="134"/>
      <c r="AY36" s="22"/>
      <c r="AZ36" s="23"/>
      <c r="BA36" s="133"/>
      <c r="BB36" s="134"/>
      <c r="BC36" s="22"/>
      <c r="BD36" s="23"/>
      <c r="BE36" s="137"/>
      <c r="BF36" s="138"/>
      <c r="BG36" s="26"/>
      <c r="BH36" s="27"/>
      <c r="BI36" s="61"/>
      <c r="BJ36" s="62"/>
    </row>
    <row r="37" spans="1:62" ht="6" customHeight="1">
      <c r="A37" s="60"/>
      <c r="B37" s="61"/>
      <c r="C37" s="28"/>
      <c r="D37" s="26"/>
      <c r="E37" s="26"/>
      <c r="F37" s="27"/>
      <c r="G37" s="143"/>
      <c r="H37" s="144"/>
      <c r="I37" s="144"/>
      <c r="J37" s="145"/>
      <c r="K37" s="143"/>
      <c r="L37" s="144"/>
      <c r="M37" s="144"/>
      <c r="N37" s="145"/>
      <c r="O37" s="143"/>
      <c r="P37" s="144"/>
      <c r="Q37" s="144"/>
      <c r="R37" s="145"/>
      <c r="S37" s="143"/>
      <c r="T37" s="144"/>
      <c r="U37" s="144"/>
      <c r="V37" s="145"/>
      <c r="W37" s="143"/>
      <c r="X37" s="144"/>
      <c r="Y37" s="144"/>
      <c r="Z37" s="145"/>
      <c r="AA37" s="28"/>
      <c r="AB37" s="26"/>
      <c r="AC37" s="26"/>
      <c r="AD37" s="27"/>
      <c r="AE37" s="56"/>
      <c r="AF37" s="56"/>
      <c r="AG37" s="28"/>
      <c r="AH37" s="26"/>
      <c r="AI37" s="26"/>
      <c r="AJ37" s="27"/>
      <c r="AK37" s="143"/>
      <c r="AL37" s="144"/>
      <c r="AM37" s="144"/>
      <c r="AN37" s="145"/>
      <c r="AO37" s="143"/>
      <c r="AP37" s="144"/>
      <c r="AQ37" s="144"/>
      <c r="AR37" s="145"/>
      <c r="AS37" s="143"/>
      <c r="AT37" s="144"/>
      <c r="AU37" s="144"/>
      <c r="AV37" s="145"/>
      <c r="AW37" s="143"/>
      <c r="AX37" s="144"/>
      <c r="AY37" s="144"/>
      <c r="AZ37" s="145"/>
      <c r="BA37" s="143"/>
      <c r="BB37" s="144"/>
      <c r="BC37" s="144"/>
      <c r="BD37" s="145"/>
      <c r="BE37" s="28"/>
      <c r="BF37" s="26"/>
      <c r="BG37" s="26"/>
      <c r="BH37" s="27"/>
      <c r="BI37" s="61"/>
      <c r="BJ37" s="62"/>
    </row>
    <row r="38" spans="1:62" ht="6" customHeight="1">
      <c r="A38" s="60"/>
      <c r="B38" s="61"/>
      <c r="C38" s="28"/>
      <c r="D38" s="26"/>
      <c r="E38" s="26"/>
      <c r="F38" s="27"/>
      <c r="G38" s="143"/>
      <c r="H38" s="144"/>
      <c r="I38" s="144"/>
      <c r="J38" s="145"/>
      <c r="K38" s="143"/>
      <c r="L38" s="144"/>
      <c r="M38" s="144"/>
      <c r="N38" s="145"/>
      <c r="O38" s="143"/>
      <c r="P38" s="144"/>
      <c r="Q38" s="144"/>
      <c r="R38" s="145"/>
      <c r="S38" s="143"/>
      <c r="T38" s="144"/>
      <c r="U38" s="144"/>
      <c r="V38" s="145"/>
      <c r="W38" s="143"/>
      <c r="X38" s="144"/>
      <c r="Y38" s="144"/>
      <c r="Z38" s="145"/>
      <c r="AA38" s="28"/>
      <c r="AB38" s="26"/>
      <c r="AC38" s="26"/>
      <c r="AD38" s="27"/>
      <c r="AE38" s="56"/>
      <c r="AF38" s="56"/>
      <c r="AG38" s="28"/>
      <c r="AH38" s="26"/>
      <c r="AI38" s="26"/>
      <c r="AJ38" s="27"/>
      <c r="AK38" s="143"/>
      <c r="AL38" s="144"/>
      <c r="AM38" s="144"/>
      <c r="AN38" s="145"/>
      <c r="AO38" s="143"/>
      <c r="AP38" s="144"/>
      <c r="AQ38" s="144"/>
      <c r="AR38" s="145"/>
      <c r="AS38" s="143"/>
      <c r="AT38" s="144"/>
      <c r="AU38" s="144"/>
      <c r="AV38" s="145"/>
      <c r="AW38" s="143"/>
      <c r="AX38" s="144"/>
      <c r="AY38" s="144"/>
      <c r="AZ38" s="145"/>
      <c r="BA38" s="143"/>
      <c r="BB38" s="144"/>
      <c r="BC38" s="144"/>
      <c r="BD38" s="145"/>
      <c r="BE38" s="28"/>
      <c r="BF38" s="26"/>
      <c r="BG38" s="26"/>
      <c r="BH38" s="27"/>
      <c r="BI38" s="61"/>
      <c r="BJ38" s="62"/>
    </row>
    <row r="39" spans="1:62" ht="6" customHeight="1">
      <c r="A39" s="60"/>
      <c r="B39" s="61"/>
      <c r="C39" s="28"/>
      <c r="D39" s="26"/>
      <c r="E39" s="26"/>
      <c r="F39" s="27"/>
      <c r="G39" s="150"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51"/>
      <c r="I39" s="151"/>
      <c r="J39" s="152"/>
      <c r="K39" s="150"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39" s="151"/>
      <c r="M39" s="151"/>
      <c r="N39" s="152"/>
      <c r="O39" s="150"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51"/>
      <c r="Q39" s="151"/>
      <c r="R39" s="152"/>
      <c r="S39" s="150"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51"/>
      <c r="U39" s="151"/>
      <c r="V39" s="152"/>
      <c r="W39" s="150"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51"/>
      <c r="Y39" s="151"/>
      <c r="Z39" s="152"/>
      <c r="AA39" s="28"/>
      <c r="AB39" s="26"/>
      <c r="AC39" s="26"/>
      <c r="AD39" s="27"/>
      <c r="AE39" s="56"/>
      <c r="AF39" s="56"/>
      <c r="AG39" s="28"/>
      <c r="AH39" s="26"/>
      <c r="AI39" s="26"/>
      <c r="AJ39" s="27"/>
      <c r="AK39" s="150"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51"/>
      <c r="AM39" s="151"/>
      <c r="AN39" s="152"/>
      <c r="AO39" s="150"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39" s="151"/>
      <c r="AQ39" s="151"/>
      <c r="AR39" s="152"/>
      <c r="AS39" s="150"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39" s="151"/>
      <c r="AU39" s="151"/>
      <c r="AV39" s="152"/>
      <c r="AW39" s="150"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51"/>
      <c r="AY39" s="151"/>
      <c r="AZ39" s="152"/>
      <c r="BA39" s="150"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51"/>
      <c r="BC39" s="151"/>
      <c r="BD39" s="152"/>
      <c r="BE39" s="28"/>
      <c r="BF39" s="26"/>
      <c r="BG39" s="26"/>
      <c r="BH39" s="27"/>
      <c r="BI39" s="61"/>
      <c r="BJ39" s="62"/>
    </row>
    <row r="40" spans="1:62" ht="6" customHeight="1">
      <c r="A40" s="60"/>
      <c r="B40" s="61"/>
      <c r="C40" s="28"/>
      <c r="D40" s="26"/>
      <c r="E40" s="26"/>
      <c r="F40" s="27"/>
      <c r="G40" s="150"/>
      <c r="H40" s="151"/>
      <c r="I40" s="151"/>
      <c r="J40" s="152"/>
      <c r="K40" s="150"/>
      <c r="L40" s="151"/>
      <c r="M40" s="151"/>
      <c r="N40" s="152"/>
      <c r="O40" s="150"/>
      <c r="P40" s="151"/>
      <c r="Q40" s="151"/>
      <c r="R40" s="152"/>
      <c r="S40" s="150"/>
      <c r="T40" s="151"/>
      <c r="U40" s="151"/>
      <c r="V40" s="152"/>
      <c r="W40" s="150"/>
      <c r="X40" s="151"/>
      <c r="Y40" s="151"/>
      <c r="Z40" s="152"/>
      <c r="AA40" s="28"/>
      <c r="AB40" s="26"/>
      <c r="AC40" s="26"/>
      <c r="AD40" s="27"/>
      <c r="AE40" s="56"/>
      <c r="AF40" s="56"/>
      <c r="AG40" s="28"/>
      <c r="AH40" s="26"/>
      <c r="AI40" s="26"/>
      <c r="AJ40" s="27"/>
      <c r="AK40" s="150"/>
      <c r="AL40" s="151"/>
      <c r="AM40" s="151"/>
      <c r="AN40" s="152"/>
      <c r="AO40" s="150"/>
      <c r="AP40" s="151"/>
      <c r="AQ40" s="151"/>
      <c r="AR40" s="152"/>
      <c r="AS40" s="150"/>
      <c r="AT40" s="151"/>
      <c r="AU40" s="151"/>
      <c r="AV40" s="152"/>
      <c r="AW40" s="150"/>
      <c r="AX40" s="151"/>
      <c r="AY40" s="151"/>
      <c r="AZ40" s="152"/>
      <c r="BA40" s="150"/>
      <c r="BB40" s="151"/>
      <c r="BC40" s="151"/>
      <c r="BD40" s="152"/>
      <c r="BE40" s="28"/>
      <c r="BF40" s="26"/>
      <c r="BG40" s="26"/>
      <c r="BH40" s="27"/>
      <c r="BI40" s="61"/>
      <c r="BJ40" s="62"/>
    </row>
    <row r="41" spans="1:62" ht="6" customHeight="1">
      <c r="A41" s="60"/>
      <c r="B41" s="61"/>
      <c r="C41" s="28"/>
      <c r="D41" s="26"/>
      <c r="E41" s="26"/>
      <c r="F41" s="27"/>
      <c r="G41" s="150"/>
      <c r="H41" s="151"/>
      <c r="I41" s="151"/>
      <c r="J41" s="152"/>
      <c r="K41" s="150"/>
      <c r="L41" s="151"/>
      <c r="M41" s="151"/>
      <c r="N41" s="152"/>
      <c r="O41" s="150"/>
      <c r="P41" s="151"/>
      <c r="Q41" s="151"/>
      <c r="R41" s="152"/>
      <c r="S41" s="150"/>
      <c r="T41" s="151"/>
      <c r="U41" s="151"/>
      <c r="V41" s="152"/>
      <c r="W41" s="150"/>
      <c r="X41" s="151"/>
      <c r="Y41" s="151"/>
      <c r="Z41" s="152"/>
      <c r="AA41" s="28"/>
      <c r="AB41" s="26"/>
      <c r="AC41" s="26"/>
      <c r="AD41" s="27"/>
      <c r="AE41" s="56"/>
      <c r="AF41" s="56"/>
      <c r="AG41" s="28"/>
      <c r="AH41" s="26"/>
      <c r="AI41" s="26"/>
      <c r="AJ41" s="27"/>
      <c r="AK41" s="150"/>
      <c r="AL41" s="151"/>
      <c r="AM41" s="151"/>
      <c r="AN41" s="152"/>
      <c r="AO41" s="150"/>
      <c r="AP41" s="151"/>
      <c r="AQ41" s="151"/>
      <c r="AR41" s="152"/>
      <c r="AS41" s="150"/>
      <c r="AT41" s="151"/>
      <c r="AU41" s="151"/>
      <c r="AV41" s="152"/>
      <c r="AW41" s="150"/>
      <c r="AX41" s="151"/>
      <c r="AY41" s="151"/>
      <c r="AZ41" s="152"/>
      <c r="BA41" s="150"/>
      <c r="BB41" s="151"/>
      <c r="BC41" s="151"/>
      <c r="BD41" s="152"/>
      <c r="BE41" s="28"/>
      <c r="BF41" s="26"/>
      <c r="BG41" s="26"/>
      <c r="BH41" s="27"/>
      <c r="BI41" s="61"/>
      <c r="BJ41" s="62"/>
    </row>
    <row r="42" spans="1:62" ht="6" customHeight="1">
      <c r="A42" s="60"/>
      <c r="B42" s="61"/>
      <c r="C42" s="29"/>
      <c r="D42" s="30"/>
      <c r="E42" s="30"/>
      <c r="F42" s="31"/>
      <c r="G42" s="153"/>
      <c r="H42" s="154"/>
      <c r="I42" s="154"/>
      <c r="J42" s="155"/>
      <c r="K42" s="153"/>
      <c r="L42" s="154"/>
      <c r="M42" s="154"/>
      <c r="N42" s="155"/>
      <c r="O42" s="153"/>
      <c r="P42" s="154"/>
      <c r="Q42" s="154"/>
      <c r="R42" s="155"/>
      <c r="S42" s="153"/>
      <c r="T42" s="154"/>
      <c r="U42" s="154"/>
      <c r="V42" s="155"/>
      <c r="W42" s="153"/>
      <c r="X42" s="154"/>
      <c r="Y42" s="154"/>
      <c r="Z42" s="155"/>
      <c r="AA42" s="29"/>
      <c r="AB42" s="30"/>
      <c r="AC42" s="30"/>
      <c r="AD42" s="31"/>
      <c r="AE42" s="56"/>
      <c r="AF42" s="56"/>
      <c r="AG42" s="29"/>
      <c r="AH42" s="30"/>
      <c r="AI42" s="30"/>
      <c r="AJ42" s="31"/>
      <c r="AK42" s="153"/>
      <c r="AL42" s="154"/>
      <c r="AM42" s="154"/>
      <c r="AN42" s="155"/>
      <c r="AO42" s="153"/>
      <c r="AP42" s="154"/>
      <c r="AQ42" s="154"/>
      <c r="AR42" s="155"/>
      <c r="AS42" s="153"/>
      <c r="AT42" s="154"/>
      <c r="AU42" s="154"/>
      <c r="AV42" s="155"/>
      <c r="AW42" s="153"/>
      <c r="AX42" s="154"/>
      <c r="AY42" s="154"/>
      <c r="AZ42" s="155"/>
      <c r="BA42" s="153"/>
      <c r="BB42" s="154"/>
      <c r="BC42" s="154"/>
      <c r="BD42" s="155"/>
      <c r="BE42" s="29"/>
      <c r="BF42" s="30"/>
      <c r="BG42" s="30"/>
      <c r="BH42" s="31"/>
      <c r="BI42" s="61"/>
      <c r="BJ42" s="62"/>
    </row>
    <row r="43" spans="1:62" ht="6" customHeight="1">
      <c r="A43" s="60"/>
      <c r="B43" s="61"/>
      <c r="C43" s="139">
        <f>AA34+1</f>
        <v>45823</v>
      </c>
      <c r="D43" s="140"/>
      <c r="E43" s="16"/>
      <c r="F43" s="17"/>
      <c r="G43" s="146">
        <f>C43+1</f>
        <v>45824</v>
      </c>
      <c r="H43" s="147"/>
      <c r="I43" s="32"/>
      <c r="J43" s="33"/>
      <c r="K43" s="146">
        <f>G43+1</f>
        <v>45825</v>
      </c>
      <c r="L43" s="147"/>
      <c r="M43" s="32"/>
      <c r="N43" s="33"/>
      <c r="O43" s="146">
        <f>K43+1</f>
        <v>45826</v>
      </c>
      <c r="P43" s="147"/>
      <c r="Q43" s="32"/>
      <c r="R43" s="33"/>
      <c r="S43" s="146">
        <f>O43+1</f>
        <v>45827</v>
      </c>
      <c r="T43" s="147"/>
      <c r="U43" s="36"/>
      <c r="V43" s="37"/>
      <c r="W43" s="146">
        <f>S43+1</f>
        <v>45828</v>
      </c>
      <c r="X43" s="147"/>
      <c r="Y43" s="32"/>
      <c r="Z43" s="33"/>
      <c r="AA43" s="135">
        <f>W43+1</f>
        <v>45829</v>
      </c>
      <c r="AB43" s="136"/>
      <c r="AC43" s="20"/>
      <c r="AD43" s="21"/>
      <c r="AE43" s="56"/>
      <c r="AF43" s="56"/>
      <c r="AG43" s="139">
        <f>BE34+1</f>
        <v>45851</v>
      </c>
      <c r="AH43" s="140"/>
      <c r="AI43" s="16"/>
      <c r="AJ43" s="17"/>
      <c r="AK43" s="131">
        <f>AG43+1</f>
        <v>45852</v>
      </c>
      <c r="AL43" s="132"/>
      <c r="AM43" s="16"/>
      <c r="AN43" s="17"/>
      <c r="AO43" s="131">
        <f>AK43+1</f>
        <v>45853</v>
      </c>
      <c r="AP43" s="132"/>
      <c r="AQ43" s="16"/>
      <c r="AR43" s="17"/>
      <c r="AS43" s="131">
        <f>AO43+1</f>
        <v>45854</v>
      </c>
      <c r="AT43" s="132"/>
      <c r="AU43" s="16"/>
      <c r="AV43" s="17"/>
      <c r="AW43" s="131">
        <f>AS43+1</f>
        <v>45855</v>
      </c>
      <c r="AX43" s="132"/>
      <c r="AY43" s="16"/>
      <c r="AZ43" s="17"/>
      <c r="BA43" s="131">
        <f>AW43+1</f>
        <v>45856</v>
      </c>
      <c r="BB43" s="132"/>
      <c r="BC43" s="16"/>
      <c r="BD43" s="17"/>
      <c r="BE43" s="135">
        <f>BA43+1</f>
        <v>45857</v>
      </c>
      <c r="BF43" s="136"/>
      <c r="BG43" s="20"/>
      <c r="BH43" s="21"/>
      <c r="BI43" s="61"/>
      <c r="BJ43" s="62"/>
    </row>
    <row r="44" spans="1:62" ht="6" customHeight="1">
      <c r="A44" s="60"/>
      <c r="B44" s="61"/>
      <c r="C44" s="141"/>
      <c r="D44" s="142"/>
      <c r="E44" s="22"/>
      <c r="F44" s="23"/>
      <c r="G44" s="148"/>
      <c r="H44" s="149"/>
      <c r="I44" s="34"/>
      <c r="J44" s="35"/>
      <c r="K44" s="148"/>
      <c r="L44" s="149"/>
      <c r="M44" s="34"/>
      <c r="N44" s="35"/>
      <c r="O44" s="148"/>
      <c r="P44" s="149"/>
      <c r="Q44" s="34"/>
      <c r="R44" s="35"/>
      <c r="S44" s="148"/>
      <c r="T44" s="149"/>
      <c r="U44" s="38"/>
      <c r="V44" s="39"/>
      <c r="W44" s="148"/>
      <c r="X44" s="149"/>
      <c r="Y44" s="34"/>
      <c r="Z44" s="35"/>
      <c r="AA44" s="137"/>
      <c r="AB44" s="138"/>
      <c r="AC44" s="26"/>
      <c r="AD44" s="27"/>
      <c r="AE44" s="56"/>
      <c r="AF44" s="56"/>
      <c r="AG44" s="141"/>
      <c r="AH44" s="142"/>
      <c r="AI44" s="22"/>
      <c r="AJ44" s="23"/>
      <c r="AK44" s="133"/>
      <c r="AL44" s="134"/>
      <c r="AM44" s="22"/>
      <c r="AN44" s="23"/>
      <c r="AO44" s="133"/>
      <c r="AP44" s="134"/>
      <c r="AQ44" s="22"/>
      <c r="AR44" s="23"/>
      <c r="AS44" s="133"/>
      <c r="AT44" s="134"/>
      <c r="AU44" s="22"/>
      <c r="AV44" s="23"/>
      <c r="AW44" s="133"/>
      <c r="AX44" s="134"/>
      <c r="AY44" s="22"/>
      <c r="AZ44" s="23"/>
      <c r="BA44" s="133"/>
      <c r="BB44" s="134"/>
      <c r="BC44" s="22"/>
      <c r="BD44" s="23"/>
      <c r="BE44" s="137"/>
      <c r="BF44" s="138"/>
      <c r="BG44" s="26"/>
      <c r="BH44" s="27"/>
      <c r="BI44" s="61"/>
      <c r="BJ44" s="62"/>
    </row>
    <row r="45" spans="1:62" ht="6" customHeight="1">
      <c r="A45" s="60"/>
      <c r="B45" s="61"/>
      <c r="C45" s="141"/>
      <c r="D45" s="142"/>
      <c r="E45" s="22"/>
      <c r="F45" s="23"/>
      <c r="G45" s="148"/>
      <c r="H45" s="149"/>
      <c r="I45" s="34"/>
      <c r="J45" s="35"/>
      <c r="K45" s="148"/>
      <c r="L45" s="149"/>
      <c r="M45" s="34"/>
      <c r="N45" s="35"/>
      <c r="O45" s="148"/>
      <c r="P45" s="149"/>
      <c r="Q45" s="34"/>
      <c r="R45" s="35"/>
      <c r="S45" s="148"/>
      <c r="T45" s="149"/>
      <c r="U45" s="38"/>
      <c r="V45" s="39"/>
      <c r="W45" s="148"/>
      <c r="X45" s="149"/>
      <c r="Y45" s="34"/>
      <c r="Z45" s="35"/>
      <c r="AA45" s="137"/>
      <c r="AB45" s="138"/>
      <c r="AC45" s="26"/>
      <c r="AD45" s="27"/>
      <c r="AE45" s="56"/>
      <c r="AF45" s="56"/>
      <c r="AG45" s="141"/>
      <c r="AH45" s="142"/>
      <c r="AI45" s="22"/>
      <c r="AJ45" s="23"/>
      <c r="AK45" s="133"/>
      <c r="AL45" s="134"/>
      <c r="AM45" s="22"/>
      <c r="AN45" s="23"/>
      <c r="AO45" s="133"/>
      <c r="AP45" s="134"/>
      <c r="AQ45" s="22"/>
      <c r="AR45" s="23"/>
      <c r="AS45" s="133"/>
      <c r="AT45" s="134"/>
      <c r="AU45" s="22"/>
      <c r="AV45" s="23"/>
      <c r="AW45" s="133"/>
      <c r="AX45" s="134"/>
      <c r="AY45" s="22"/>
      <c r="AZ45" s="23"/>
      <c r="BA45" s="133"/>
      <c r="BB45" s="134"/>
      <c r="BC45" s="22"/>
      <c r="BD45" s="23"/>
      <c r="BE45" s="137"/>
      <c r="BF45" s="138"/>
      <c r="BG45" s="26"/>
      <c r="BH45" s="27"/>
      <c r="BI45" s="61"/>
      <c r="BJ45" s="62"/>
    </row>
    <row r="46" spans="1:62" ht="6" customHeight="1">
      <c r="A46" s="60"/>
      <c r="B46" s="61"/>
      <c r="C46" s="28"/>
      <c r="D46" s="26"/>
      <c r="E46" s="26"/>
      <c r="F46" s="27"/>
      <c r="G46" s="143"/>
      <c r="H46" s="144"/>
      <c r="I46" s="144"/>
      <c r="J46" s="145"/>
      <c r="K46" s="143"/>
      <c r="L46" s="144"/>
      <c r="M46" s="144"/>
      <c r="N46" s="145"/>
      <c r="O46" s="143"/>
      <c r="P46" s="144"/>
      <c r="Q46" s="144"/>
      <c r="R46" s="145"/>
      <c r="S46" s="143"/>
      <c r="T46" s="144"/>
      <c r="U46" s="144"/>
      <c r="V46" s="145"/>
      <c r="W46" s="143"/>
      <c r="X46" s="144"/>
      <c r="Y46" s="144"/>
      <c r="Z46" s="145"/>
      <c r="AA46" s="28"/>
      <c r="AB46" s="26"/>
      <c r="AC46" s="26"/>
      <c r="AD46" s="27"/>
      <c r="AE46" s="56"/>
      <c r="AF46" s="56"/>
      <c r="AG46" s="28"/>
      <c r="AH46" s="26"/>
      <c r="AI46" s="26"/>
      <c r="AJ46" s="27"/>
      <c r="AK46" s="143"/>
      <c r="AL46" s="144"/>
      <c r="AM46" s="144"/>
      <c r="AN46" s="145"/>
      <c r="AO46" s="143"/>
      <c r="AP46" s="144"/>
      <c r="AQ46" s="144"/>
      <c r="AR46" s="145"/>
      <c r="AS46" s="143"/>
      <c r="AT46" s="144"/>
      <c r="AU46" s="144"/>
      <c r="AV46" s="145"/>
      <c r="AW46" s="143"/>
      <c r="AX46" s="144"/>
      <c r="AY46" s="144"/>
      <c r="AZ46" s="145"/>
      <c r="BA46" s="143"/>
      <c r="BB46" s="144"/>
      <c r="BC46" s="144"/>
      <c r="BD46" s="145"/>
      <c r="BE46" s="28"/>
      <c r="BF46" s="26"/>
      <c r="BG46" s="26"/>
      <c r="BH46" s="27"/>
      <c r="BI46" s="61"/>
      <c r="BJ46" s="62"/>
    </row>
    <row r="47" spans="1:62" ht="6" customHeight="1">
      <c r="A47" s="60"/>
      <c r="B47" s="61"/>
      <c r="C47" s="28"/>
      <c r="D47" s="26"/>
      <c r="E47" s="26"/>
      <c r="F47" s="27"/>
      <c r="G47" s="143"/>
      <c r="H47" s="144"/>
      <c r="I47" s="144"/>
      <c r="J47" s="145"/>
      <c r="K47" s="143"/>
      <c r="L47" s="144"/>
      <c r="M47" s="144"/>
      <c r="N47" s="145"/>
      <c r="O47" s="143"/>
      <c r="P47" s="144"/>
      <c r="Q47" s="144"/>
      <c r="R47" s="145"/>
      <c r="S47" s="143"/>
      <c r="T47" s="144"/>
      <c r="U47" s="144"/>
      <c r="V47" s="145"/>
      <c r="W47" s="143"/>
      <c r="X47" s="144"/>
      <c r="Y47" s="144"/>
      <c r="Z47" s="145"/>
      <c r="AA47" s="28"/>
      <c r="AB47" s="26"/>
      <c r="AC47" s="26"/>
      <c r="AD47" s="27"/>
      <c r="AE47" s="56"/>
      <c r="AF47" s="56"/>
      <c r="AG47" s="28"/>
      <c r="AH47" s="26"/>
      <c r="AI47" s="26"/>
      <c r="AJ47" s="27"/>
      <c r="AK47" s="143"/>
      <c r="AL47" s="144"/>
      <c r="AM47" s="144"/>
      <c r="AN47" s="145"/>
      <c r="AO47" s="143"/>
      <c r="AP47" s="144"/>
      <c r="AQ47" s="144"/>
      <c r="AR47" s="145"/>
      <c r="AS47" s="143"/>
      <c r="AT47" s="144"/>
      <c r="AU47" s="144"/>
      <c r="AV47" s="145"/>
      <c r="AW47" s="143"/>
      <c r="AX47" s="144"/>
      <c r="AY47" s="144"/>
      <c r="AZ47" s="145"/>
      <c r="BA47" s="143"/>
      <c r="BB47" s="144"/>
      <c r="BC47" s="144"/>
      <c r="BD47" s="145"/>
      <c r="BE47" s="28"/>
      <c r="BF47" s="26"/>
      <c r="BG47" s="26"/>
      <c r="BH47" s="27"/>
      <c r="BI47" s="61"/>
      <c r="BJ47" s="62"/>
    </row>
    <row r="48" spans="1:62" ht="6" customHeight="1">
      <c r="A48" s="60"/>
      <c r="B48" s="61"/>
      <c r="C48" s="28"/>
      <c r="D48" s="26"/>
      <c r="E48" s="26"/>
      <c r="F48" s="27"/>
      <c r="G48" s="150"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51"/>
      <c r="I48" s="151"/>
      <c r="J48" s="152"/>
      <c r="K48" s="150"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48" s="151"/>
      <c r="M48" s="151"/>
      <c r="N48" s="152"/>
      <c r="O48" s="150"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51"/>
      <c r="Q48" s="151"/>
      <c r="R48" s="152"/>
      <c r="S48" s="150"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51"/>
      <c r="U48" s="151"/>
      <c r="V48" s="152"/>
      <c r="W48" s="150"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51"/>
      <c r="Y48" s="151"/>
      <c r="Z48" s="152"/>
      <c r="AA48" s="40"/>
      <c r="AB48" s="41"/>
      <c r="AC48" s="41"/>
      <c r="AD48" s="42"/>
      <c r="AE48" s="56"/>
      <c r="AF48" s="56"/>
      <c r="AG48" s="28"/>
      <c r="AH48" s="26"/>
      <c r="AI48" s="26"/>
      <c r="AJ48" s="27"/>
      <c r="AK48" s="150"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51"/>
      <c r="AM48" s="151"/>
      <c r="AN48" s="152"/>
      <c r="AO48" s="150"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48" s="151"/>
      <c r="AQ48" s="151"/>
      <c r="AR48" s="152"/>
      <c r="AS48" s="150"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48" s="151"/>
      <c r="AU48" s="151"/>
      <c r="AV48" s="152"/>
      <c r="AW48" s="150"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51"/>
      <c r="AY48" s="151"/>
      <c r="AZ48" s="152"/>
      <c r="BA48" s="150"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51"/>
      <c r="BC48" s="151"/>
      <c r="BD48" s="152"/>
      <c r="BE48" s="28"/>
      <c r="BF48" s="26"/>
      <c r="BG48" s="26"/>
      <c r="BH48" s="27"/>
      <c r="BI48" s="61"/>
      <c r="BJ48" s="62"/>
    </row>
    <row r="49" spans="1:62" ht="6" customHeight="1">
      <c r="A49" s="60"/>
      <c r="B49" s="61"/>
      <c r="C49" s="28"/>
      <c r="D49" s="26"/>
      <c r="E49" s="26"/>
      <c r="F49" s="27"/>
      <c r="G49" s="150"/>
      <c r="H49" s="151"/>
      <c r="I49" s="151"/>
      <c r="J49" s="152"/>
      <c r="K49" s="150"/>
      <c r="L49" s="151"/>
      <c r="M49" s="151"/>
      <c r="N49" s="152"/>
      <c r="O49" s="150"/>
      <c r="P49" s="151"/>
      <c r="Q49" s="151"/>
      <c r="R49" s="152"/>
      <c r="S49" s="150"/>
      <c r="T49" s="151"/>
      <c r="U49" s="151"/>
      <c r="V49" s="152"/>
      <c r="W49" s="150"/>
      <c r="X49" s="151"/>
      <c r="Y49" s="151"/>
      <c r="Z49" s="152"/>
      <c r="AA49" s="40"/>
      <c r="AB49" s="41"/>
      <c r="AC49" s="41"/>
      <c r="AD49" s="42"/>
      <c r="AE49" s="56"/>
      <c r="AF49" s="56"/>
      <c r="AG49" s="28"/>
      <c r="AH49" s="26"/>
      <c r="AI49" s="26"/>
      <c r="AJ49" s="27"/>
      <c r="AK49" s="150"/>
      <c r="AL49" s="151"/>
      <c r="AM49" s="151"/>
      <c r="AN49" s="152"/>
      <c r="AO49" s="150"/>
      <c r="AP49" s="151"/>
      <c r="AQ49" s="151"/>
      <c r="AR49" s="152"/>
      <c r="AS49" s="150"/>
      <c r="AT49" s="151"/>
      <c r="AU49" s="151"/>
      <c r="AV49" s="152"/>
      <c r="AW49" s="150"/>
      <c r="AX49" s="151"/>
      <c r="AY49" s="151"/>
      <c r="AZ49" s="152"/>
      <c r="BA49" s="150"/>
      <c r="BB49" s="151"/>
      <c r="BC49" s="151"/>
      <c r="BD49" s="152"/>
      <c r="BE49" s="28"/>
      <c r="BF49" s="26"/>
      <c r="BG49" s="26"/>
      <c r="BH49" s="27"/>
      <c r="BI49" s="61"/>
      <c r="BJ49" s="62"/>
    </row>
    <row r="50" spans="1:62" ht="6" customHeight="1">
      <c r="A50" s="60"/>
      <c r="B50" s="61"/>
      <c r="C50" s="28"/>
      <c r="D50" s="26"/>
      <c r="E50" s="26"/>
      <c r="F50" s="27"/>
      <c r="G50" s="150"/>
      <c r="H50" s="151"/>
      <c r="I50" s="151"/>
      <c r="J50" s="152"/>
      <c r="K50" s="150"/>
      <c r="L50" s="151"/>
      <c r="M50" s="151"/>
      <c r="N50" s="152"/>
      <c r="O50" s="150"/>
      <c r="P50" s="151"/>
      <c r="Q50" s="151"/>
      <c r="R50" s="152"/>
      <c r="S50" s="150"/>
      <c r="T50" s="151"/>
      <c r="U50" s="151"/>
      <c r="V50" s="152"/>
      <c r="W50" s="150"/>
      <c r="X50" s="151"/>
      <c r="Y50" s="151"/>
      <c r="Z50" s="152"/>
      <c r="AA50" s="40"/>
      <c r="AB50" s="41"/>
      <c r="AC50" s="41"/>
      <c r="AD50" s="42"/>
      <c r="AE50" s="56"/>
      <c r="AF50" s="56"/>
      <c r="AG50" s="28"/>
      <c r="AH50" s="26"/>
      <c r="AI50" s="26"/>
      <c r="AJ50" s="27"/>
      <c r="AK50" s="150"/>
      <c r="AL50" s="151"/>
      <c r="AM50" s="151"/>
      <c r="AN50" s="152"/>
      <c r="AO50" s="150"/>
      <c r="AP50" s="151"/>
      <c r="AQ50" s="151"/>
      <c r="AR50" s="152"/>
      <c r="AS50" s="150"/>
      <c r="AT50" s="151"/>
      <c r="AU50" s="151"/>
      <c r="AV50" s="152"/>
      <c r="AW50" s="150"/>
      <c r="AX50" s="151"/>
      <c r="AY50" s="151"/>
      <c r="AZ50" s="152"/>
      <c r="BA50" s="150"/>
      <c r="BB50" s="151"/>
      <c r="BC50" s="151"/>
      <c r="BD50" s="152"/>
      <c r="BE50" s="28"/>
      <c r="BF50" s="26"/>
      <c r="BG50" s="26"/>
      <c r="BH50" s="27"/>
      <c r="BI50" s="61"/>
      <c r="BJ50" s="62"/>
    </row>
    <row r="51" spans="1:62" ht="6" customHeight="1">
      <c r="A51" s="60"/>
      <c r="B51" s="61"/>
      <c r="C51" s="29"/>
      <c r="D51" s="30"/>
      <c r="E51" s="30"/>
      <c r="F51" s="31"/>
      <c r="G51" s="153"/>
      <c r="H51" s="154"/>
      <c r="I51" s="154"/>
      <c r="J51" s="155"/>
      <c r="K51" s="153"/>
      <c r="L51" s="154"/>
      <c r="M51" s="154"/>
      <c r="N51" s="155"/>
      <c r="O51" s="153"/>
      <c r="P51" s="154"/>
      <c r="Q51" s="154"/>
      <c r="R51" s="155"/>
      <c r="S51" s="153"/>
      <c r="T51" s="154"/>
      <c r="U51" s="154"/>
      <c r="V51" s="155"/>
      <c r="W51" s="153"/>
      <c r="X51" s="154"/>
      <c r="Y51" s="154"/>
      <c r="Z51" s="155"/>
      <c r="AA51" s="43"/>
      <c r="AB51" s="44"/>
      <c r="AC51" s="44"/>
      <c r="AD51" s="45"/>
      <c r="AE51" s="56"/>
      <c r="AF51" s="56"/>
      <c r="AG51" s="29"/>
      <c r="AH51" s="30"/>
      <c r="AI51" s="30"/>
      <c r="AJ51" s="31"/>
      <c r="AK51" s="153"/>
      <c r="AL51" s="154"/>
      <c r="AM51" s="154"/>
      <c r="AN51" s="155"/>
      <c r="AO51" s="153"/>
      <c r="AP51" s="154"/>
      <c r="AQ51" s="154"/>
      <c r="AR51" s="155"/>
      <c r="AS51" s="153"/>
      <c r="AT51" s="154"/>
      <c r="AU51" s="154"/>
      <c r="AV51" s="155"/>
      <c r="AW51" s="153"/>
      <c r="AX51" s="154"/>
      <c r="AY51" s="154"/>
      <c r="AZ51" s="155"/>
      <c r="BA51" s="153"/>
      <c r="BB51" s="154"/>
      <c r="BC51" s="154"/>
      <c r="BD51" s="155"/>
      <c r="BE51" s="29"/>
      <c r="BF51" s="30"/>
      <c r="BG51" s="30"/>
      <c r="BH51" s="31"/>
      <c r="BI51" s="61"/>
      <c r="BJ51" s="62"/>
    </row>
    <row r="52" spans="1:62" ht="6" customHeight="1">
      <c r="A52" s="60"/>
      <c r="B52" s="61"/>
      <c r="C52" s="139">
        <f>AA43+1</f>
        <v>45830</v>
      </c>
      <c r="D52" s="140"/>
      <c r="E52" s="16"/>
      <c r="F52" s="17"/>
      <c r="G52" s="146">
        <f>C52+1</f>
        <v>45831</v>
      </c>
      <c r="H52" s="147"/>
      <c r="I52" s="32"/>
      <c r="J52" s="33"/>
      <c r="K52" s="146">
        <f>G52+1</f>
        <v>45832</v>
      </c>
      <c r="L52" s="147"/>
      <c r="M52" s="32"/>
      <c r="N52" s="33"/>
      <c r="O52" s="146">
        <f>K52+1</f>
        <v>45833</v>
      </c>
      <c r="P52" s="147"/>
      <c r="Q52" s="32"/>
      <c r="R52" s="33"/>
      <c r="S52" s="146">
        <f>O52+1</f>
        <v>45834</v>
      </c>
      <c r="T52" s="147"/>
      <c r="U52" s="32"/>
      <c r="V52" s="33"/>
      <c r="W52" s="146">
        <f>S52+1</f>
        <v>45835</v>
      </c>
      <c r="X52" s="147"/>
      <c r="Y52" s="32"/>
      <c r="Z52" s="33"/>
      <c r="AA52" s="135">
        <f>W52+1</f>
        <v>45836</v>
      </c>
      <c r="AB52" s="136"/>
      <c r="AC52" s="20"/>
      <c r="AD52" s="21"/>
      <c r="AE52" s="56"/>
      <c r="AF52" s="56"/>
      <c r="AG52" s="139">
        <f>BE43+1</f>
        <v>45858</v>
      </c>
      <c r="AH52" s="140"/>
      <c r="AI52" s="16"/>
      <c r="AJ52" s="17"/>
      <c r="AK52" s="131">
        <f>AG52+1</f>
        <v>45859</v>
      </c>
      <c r="AL52" s="132"/>
      <c r="AM52" s="16"/>
      <c r="AN52" s="17"/>
      <c r="AO52" s="131">
        <f>AK52+1</f>
        <v>45860</v>
      </c>
      <c r="AP52" s="132"/>
      <c r="AQ52" s="16"/>
      <c r="AR52" s="17"/>
      <c r="AS52" s="131">
        <f>AO52+1</f>
        <v>45861</v>
      </c>
      <c r="AT52" s="132"/>
      <c r="AU52" s="16"/>
      <c r="AV52" s="17"/>
      <c r="AW52" s="131">
        <f>AS52+1</f>
        <v>45862</v>
      </c>
      <c r="AX52" s="132"/>
      <c r="AY52" s="16"/>
      <c r="AZ52" s="17"/>
      <c r="BA52" s="131">
        <f>AW52+1</f>
        <v>45863</v>
      </c>
      <c r="BB52" s="132"/>
      <c r="BC52" s="16"/>
      <c r="BD52" s="17"/>
      <c r="BE52" s="135">
        <f>BA52+1</f>
        <v>45864</v>
      </c>
      <c r="BF52" s="136"/>
      <c r="BG52" s="20"/>
      <c r="BH52" s="21"/>
      <c r="BI52" s="61"/>
      <c r="BJ52" s="62"/>
    </row>
    <row r="53" spans="1:62" ht="6" customHeight="1">
      <c r="A53" s="60"/>
      <c r="B53" s="61"/>
      <c r="C53" s="141"/>
      <c r="D53" s="142"/>
      <c r="E53" s="22"/>
      <c r="F53" s="23"/>
      <c r="G53" s="148"/>
      <c r="H53" s="149"/>
      <c r="I53" s="34"/>
      <c r="J53" s="35"/>
      <c r="K53" s="148"/>
      <c r="L53" s="149"/>
      <c r="M53" s="34"/>
      <c r="N53" s="35"/>
      <c r="O53" s="148"/>
      <c r="P53" s="149"/>
      <c r="Q53" s="34"/>
      <c r="R53" s="35"/>
      <c r="S53" s="148"/>
      <c r="T53" s="149"/>
      <c r="U53" s="34"/>
      <c r="V53" s="35"/>
      <c r="W53" s="148"/>
      <c r="X53" s="149"/>
      <c r="Y53" s="34"/>
      <c r="Z53" s="35"/>
      <c r="AA53" s="137"/>
      <c r="AB53" s="138"/>
      <c r="AC53" s="26"/>
      <c r="AD53" s="27"/>
      <c r="AE53" s="56"/>
      <c r="AF53" s="56"/>
      <c r="AG53" s="141"/>
      <c r="AH53" s="142"/>
      <c r="AI53" s="22"/>
      <c r="AJ53" s="23"/>
      <c r="AK53" s="133"/>
      <c r="AL53" s="134"/>
      <c r="AM53" s="22"/>
      <c r="AN53" s="23"/>
      <c r="AO53" s="133"/>
      <c r="AP53" s="134"/>
      <c r="AQ53" s="22"/>
      <c r="AR53" s="23"/>
      <c r="AS53" s="133"/>
      <c r="AT53" s="134"/>
      <c r="AU53" s="22"/>
      <c r="AV53" s="23"/>
      <c r="AW53" s="133"/>
      <c r="AX53" s="134"/>
      <c r="AY53" s="22"/>
      <c r="AZ53" s="23"/>
      <c r="BA53" s="133"/>
      <c r="BB53" s="134"/>
      <c r="BC53" s="22"/>
      <c r="BD53" s="23"/>
      <c r="BE53" s="137"/>
      <c r="BF53" s="138"/>
      <c r="BG53" s="26"/>
      <c r="BH53" s="27"/>
      <c r="BI53" s="61"/>
      <c r="BJ53" s="62"/>
    </row>
    <row r="54" spans="1:62" ht="6" customHeight="1">
      <c r="A54" s="60"/>
      <c r="B54" s="61"/>
      <c r="C54" s="141"/>
      <c r="D54" s="142"/>
      <c r="E54" s="22"/>
      <c r="F54" s="23"/>
      <c r="G54" s="148"/>
      <c r="H54" s="149"/>
      <c r="I54" s="34"/>
      <c r="J54" s="35"/>
      <c r="K54" s="148"/>
      <c r="L54" s="149"/>
      <c r="M54" s="34"/>
      <c r="N54" s="35"/>
      <c r="O54" s="148"/>
      <c r="P54" s="149"/>
      <c r="Q54" s="34"/>
      <c r="R54" s="35"/>
      <c r="S54" s="148"/>
      <c r="T54" s="149"/>
      <c r="U54" s="34"/>
      <c r="V54" s="35"/>
      <c r="W54" s="148"/>
      <c r="X54" s="149"/>
      <c r="Y54" s="34"/>
      <c r="Z54" s="35"/>
      <c r="AA54" s="137"/>
      <c r="AB54" s="138"/>
      <c r="AC54" s="26"/>
      <c r="AD54" s="27"/>
      <c r="AE54" s="56"/>
      <c r="AF54" s="56"/>
      <c r="AG54" s="141"/>
      <c r="AH54" s="142"/>
      <c r="AI54" s="22"/>
      <c r="AJ54" s="23"/>
      <c r="AK54" s="133"/>
      <c r="AL54" s="134"/>
      <c r="AM54" s="22"/>
      <c r="AN54" s="23"/>
      <c r="AO54" s="133"/>
      <c r="AP54" s="134"/>
      <c r="AQ54" s="22"/>
      <c r="AR54" s="23"/>
      <c r="AS54" s="133"/>
      <c r="AT54" s="134"/>
      <c r="AU54" s="22"/>
      <c r="AV54" s="23"/>
      <c r="AW54" s="133"/>
      <c r="AX54" s="134"/>
      <c r="AY54" s="22"/>
      <c r="AZ54" s="23"/>
      <c r="BA54" s="133"/>
      <c r="BB54" s="134"/>
      <c r="BC54" s="22"/>
      <c r="BD54" s="23"/>
      <c r="BE54" s="137"/>
      <c r="BF54" s="138"/>
      <c r="BG54" s="26"/>
      <c r="BH54" s="27"/>
      <c r="BI54" s="61"/>
      <c r="BJ54" s="62"/>
    </row>
    <row r="55" spans="1:62" ht="6" customHeight="1">
      <c r="A55" s="60"/>
      <c r="B55" s="61"/>
      <c r="C55" s="28"/>
      <c r="D55" s="26"/>
      <c r="E55" s="26"/>
      <c r="F55" s="27"/>
      <c r="G55" s="143"/>
      <c r="H55" s="144"/>
      <c r="I55" s="144"/>
      <c r="J55" s="145"/>
      <c r="K55" s="143"/>
      <c r="L55" s="144"/>
      <c r="M55" s="144"/>
      <c r="N55" s="145"/>
      <c r="O55" s="143"/>
      <c r="P55" s="144"/>
      <c r="Q55" s="144"/>
      <c r="R55" s="145"/>
      <c r="S55" s="143"/>
      <c r="T55" s="144"/>
      <c r="U55" s="144"/>
      <c r="V55" s="145"/>
      <c r="W55" s="143"/>
      <c r="X55" s="144"/>
      <c r="Y55" s="144"/>
      <c r="Z55" s="145"/>
      <c r="AA55" s="28"/>
      <c r="AB55" s="26"/>
      <c r="AC55" s="26"/>
      <c r="AD55" s="27"/>
      <c r="AE55" s="56"/>
      <c r="AF55" s="56"/>
      <c r="AG55" s="28"/>
      <c r="AH55" s="26"/>
      <c r="AI55" s="26"/>
      <c r="AJ55" s="27"/>
      <c r="AK55" s="143"/>
      <c r="AL55" s="144"/>
      <c r="AM55" s="144"/>
      <c r="AN55" s="145"/>
      <c r="AO55" s="143"/>
      <c r="AP55" s="144"/>
      <c r="AQ55" s="144"/>
      <c r="AR55" s="145"/>
      <c r="AS55" s="143"/>
      <c r="AT55" s="144"/>
      <c r="AU55" s="144"/>
      <c r="AV55" s="145"/>
      <c r="AW55" s="143"/>
      <c r="AX55" s="144"/>
      <c r="AY55" s="144"/>
      <c r="AZ55" s="145"/>
      <c r="BA55" s="143"/>
      <c r="BB55" s="144"/>
      <c r="BC55" s="144"/>
      <c r="BD55" s="145"/>
      <c r="BE55" s="28"/>
      <c r="BF55" s="26"/>
      <c r="BG55" s="26"/>
      <c r="BH55" s="27"/>
      <c r="BI55" s="61"/>
      <c r="BJ55" s="62"/>
    </row>
    <row r="56" spans="1:62" ht="6" customHeight="1">
      <c r="A56" s="60"/>
      <c r="B56" s="61"/>
      <c r="C56" s="28"/>
      <c r="D56" s="26"/>
      <c r="E56" s="26"/>
      <c r="F56" s="27"/>
      <c r="G56" s="143"/>
      <c r="H56" s="144"/>
      <c r="I56" s="144"/>
      <c r="J56" s="145"/>
      <c r="K56" s="143"/>
      <c r="L56" s="144"/>
      <c r="M56" s="144"/>
      <c r="N56" s="145"/>
      <c r="O56" s="143"/>
      <c r="P56" s="144"/>
      <c r="Q56" s="144"/>
      <c r="R56" s="145"/>
      <c r="S56" s="143"/>
      <c r="T56" s="144"/>
      <c r="U56" s="144"/>
      <c r="V56" s="145"/>
      <c r="W56" s="143"/>
      <c r="X56" s="144"/>
      <c r="Y56" s="144"/>
      <c r="Z56" s="145"/>
      <c r="AA56" s="28"/>
      <c r="AB56" s="26"/>
      <c r="AC56" s="26"/>
      <c r="AD56" s="27"/>
      <c r="AE56" s="56"/>
      <c r="AF56" s="56"/>
      <c r="AG56" s="28"/>
      <c r="AH56" s="26"/>
      <c r="AI56" s="26"/>
      <c r="AJ56" s="27"/>
      <c r="AK56" s="143"/>
      <c r="AL56" s="144"/>
      <c r="AM56" s="144"/>
      <c r="AN56" s="145"/>
      <c r="AO56" s="143"/>
      <c r="AP56" s="144"/>
      <c r="AQ56" s="144"/>
      <c r="AR56" s="145"/>
      <c r="AS56" s="143"/>
      <c r="AT56" s="144"/>
      <c r="AU56" s="144"/>
      <c r="AV56" s="145"/>
      <c r="AW56" s="143"/>
      <c r="AX56" s="144"/>
      <c r="AY56" s="144"/>
      <c r="AZ56" s="145"/>
      <c r="BA56" s="143"/>
      <c r="BB56" s="144"/>
      <c r="BC56" s="144"/>
      <c r="BD56" s="145"/>
      <c r="BE56" s="28"/>
      <c r="BF56" s="26"/>
      <c r="BG56" s="26"/>
      <c r="BH56" s="27"/>
      <c r="BI56" s="61"/>
      <c r="BJ56" s="62"/>
    </row>
    <row r="57" spans="1:62" ht="6" customHeight="1">
      <c r="A57" s="60"/>
      <c r="B57" s="61"/>
      <c r="C57" s="28"/>
      <c r="D57" s="26"/>
      <c r="E57" s="26"/>
      <c r="F57" s="27"/>
      <c r="G57" s="150"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51"/>
      <c r="I57" s="151"/>
      <c r="J57" s="152"/>
      <c r="K57" s="150"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51"/>
      <c r="M57" s="151"/>
      <c r="N57" s="152"/>
      <c r="O57" s="150"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57" s="151"/>
      <c r="Q57" s="151"/>
      <c r="R57" s="152"/>
      <c r="S57" s="150"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51"/>
      <c r="U57" s="151"/>
      <c r="V57" s="152"/>
      <c r="W57" s="150"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51"/>
      <c r="Y57" s="151"/>
      <c r="Z57" s="152"/>
      <c r="AA57" s="40"/>
      <c r="AB57" s="41"/>
      <c r="AC57" s="41"/>
      <c r="AD57" s="42"/>
      <c r="AE57" s="56"/>
      <c r="AF57" s="56"/>
      <c r="AG57" s="28"/>
      <c r="AH57" s="26"/>
      <c r="AI57" s="26"/>
      <c r="AJ57" s="27"/>
      <c r="AK57" s="150"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51"/>
      <c r="AM57" s="151"/>
      <c r="AN57" s="152"/>
      <c r="AO57" s="150"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51"/>
      <c r="AQ57" s="151"/>
      <c r="AR57" s="152"/>
      <c r="AS57" s="150"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57" s="151"/>
      <c r="AU57" s="151"/>
      <c r="AV57" s="152"/>
      <c r="AW57" s="150"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51"/>
      <c r="AY57" s="151"/>
      <c r="AZ57" s="152"/>
      <c r="BA57" s="150"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51"/>
      <c r="BC57" s="151"/>
      <c r="BD57" s="152"/>
      <c r="BE57" s="28"/>
      <c r="BF57" s="26"/>
      <c r="BG57" s="26"/>
      <c r="BH57" s="27"/>
      <c r="BI57" s="61"/>
      <c r="BJ57" s="62"/>
    </row>
    <row r="58" spans="1:62" ht="6" customHeight="1">
      <c r="A58" s="60"/>
      <c r="B58" s="61"/>
      <c r="C58" s="28"/>
      <c r="D58" s="26"/>
      <c r="E58" s="26"/>
      <c r="F58" s="27"/>
      <c r="G58" s="150"/>
      <c r="H58" s="151"/>
      <c r="I58" s="151"/>
      <c r="J58" s="152"/>
      <c r="K58" s="150"/>
      <c r="L58" s="151"/>
      <c r="M58" s="151"/>
      <c r="N58" s="152"/>
      <c r="O58" s="150"/>
      <c r="P58" s="151"/>
      <c r="Q58" s="151"/>
      <c r="R58" s="152"/>
      <c r="S58" s="150"/>
      <c r="T58" s="151"/>
      <c r="U58" s="151"/>
      <c r="V58" s="152"/>
      <c r="W58" s="150"/>
      <c r="X58" s="151"/>
      <c r="Y58" s="151"/>
      <c r="Z58" s="152"/>
      <c r="AA58" s="40"/>
      <c r="AB58" s="41"/>
      <c r="AC58" s="41"/>
      <c r="AD58" s="42"/>
      <c r="AE58" s="56"/>
      <c r="AF58" s="56"/>
      <c r="AG58" s="28"/>
      <c r="AH58" s="26"/>
      <c r="AI58" s="26"/>
      <c r="AJ58" s="27"/>
      <c r="AK58" s="150"/>
      <c r="AL58" s="151"/>
      <c r="AM58" s="151"/>
      <c r="AN58" s="152"/>
      <c r="AO58" s="150"/>
      <c r="AP58" s="151"/>
      <c r="AQ58" s="151"/>
      <c r="AR58" s="152"/>
      <c r="AS58" s="150"/>
      <c r="AT58" s="151"/>
      <c r="AU58" s="151"/>
      <c r="AV58" s="152"/>
      <c r="AW58" s="150"/>
      <c r="AX58" s="151"/>
      <c r="AY58" s="151"/>
      <c r="AZ58" s="152"/>
      <c r="BA58" s="150"/>
      <c r="BB58" s="151"/>
      <c r="BC58" s="151"/>
      <c r="BD58" s="152"/>
      <c r="BE58" s="28"/>
      <c r="BF58" s="26"/>
      <c r="BG58" s="26"/>
      <c r="BH58" s="27"/>
      <c r="BI58" s="61"/>
      <c r="BJ58" s="62"/>
    </row>
    <row r="59" spans="1:62" ht="6" customHeight="1">
      <c r="A59" s="60"/>
      <c r="B59" s="61"/>
      <c r="C59" s="28"/>
      <c r="D59" s="26"/>
      <c r="E59" s="26"/>
      <c r="F59" s="27"/>
      <c r="G59" s="150"/>
      <c r="H59" s="151"/>
      <c r="I59" s="151"/>
      <c r="J59" s="152"/>
      <c r="K59" s="150"/>
      <c r="L59" s="151"/>
      <c r="M59" s="151"/>
      <c r="N59" s="152"/>
      <c r="O59" s="150"/>
      <c r="P59" s="151"/>
      <c r="Q59" s="151"/>
      <c r="R59" s="152"/>
      <c r="S59" s="150"/>
      <c r="T59" s="151"/>
      <c r="U59" s="151"/>
      <c r="V59" s="152"/>
      <c r="W59" s="150"/>
      <c r="X59" s="151"/>
      <c r="Y59" s="151"/>
      <c r="Z59" s="152"/>
      <c r="AA59" s="40"/>
      <c r="AB59" s="41"/>
      <c r="AC59" s="41"/>
      <c r="AD59" s="42"/>
      <c r="AE59" s="56"/>
      <c r="AF59" s="56"/>
      <c r="AG59" s="28"/>
      <c r="AH59" s="26"/>
      <c r="AI59" s="26"/>
      <c r="AJ59" s="27"/>
      <c r="AK59" s="150"/>
      <c r="AL59" s="151"/>
      <c r="AM59" s="151"/>
      <c r="AN59" s="152"/>
      <c r="AO59" s="150"/>
      <c r="AP59" s="151"/>
      <c r="AQ59" s="151"/>
      <c r="AR59" s="152"/>
      <c r="AS59" s="150"/>
      <c r="AT59" s="151"/>
      <c r="AU59" s="151"/>
      <c r="AV59" s="152"/>
      <c r="AW59" s="150"/>
      <c r="AX59" s="151"/>
      <c r="AY59" s="151"/>
      <c r="AZ59" s="152"/>
      <c r="BA59" s="150"/>
      <c r="BB59" s="151"/>
      <c r="BC59" s="151"/>
      <c r="BD59" s="152"/>
      <c r="BE59" s="28"/>
      <c r="BF59" s="26"/>
      <c r="BG59" s="26"/>
      <c r="BH59" s="27"/>
      <c r="BI59" s="61"/>
      <c r="BJ59" s="62"/>
    </row>
    <row r="60" spans="1:62" ht="6" customHeight="1">
      <c r="A60" s="60"/>
      <c r="B60" s="61"/>
      <c r="C60" s="29"/>
      <c r="D60" s="30"/>
      <c r="E60" s="30"/>
      <c r="F60" s="31"/>
      <c r="G60" s="153"/>
      <c r="H60" s="154"/>
      <c r="I60" s="154"/>
      <c r="J60" s="155"/>
      <c r="K60" s="153"/>
      <c r="L60" s="154"/>
      <c r="M60" s="154"/>
      <c r="N60" s="155"/>
      <c r="O60" s="153"/>
      <c r="P60" s="154"/>
      <c r="Q60" s="154"/>
      <c r="R60" s="155"/>
      <c r="S60" s="153"/>
      <c r="T60" s="154"/>
      <c r="U60" s="154"/>
      <c r="V60" s="155"/>
      <c r="W60" s="153"/>
      <c r="X60" s="154"/>
      <c r="Y60" s="154"/>
      <c r="Z60" s="155"/>
      <c r="AA60" s="43"/>
      <c r="AB60" s="44"/>
      <c r="AC60" s="44"/>
      <c r="AD60" s="45"/>
      <c r="AE60" s="56"/>
      <c r="AF60" s="56"/>
      <c r="AG60" s="29"/>
      <c r="AH60" s="30"/>
      <c r="AI60" s="30"/>
      <c r="AJ60" s="31"/>
      <c r="AK60" s="153"/>
      <c r="AL60" s="154"/>
      <c r="AM60" s="154"/>
      <c r="AN60" s="155"/>
      <c r="AO60" s="153"/>
      <c r="AP60" s="154"/>
      <c r="AQ60" s="154"/>
      <c r="AR60" s="155"/>
      <c r="AS60" s="153"/>
      <c r="AT60" s="154"/>
      <c r="AU60" s="154"/>
      <c r="AV60" s="155"/>
      <c r="AW60" s="153"/>
      <c r="AX60" s="154"/>
      <c r="AY60" s="154"/>
      <c r="AZ60" s="155"/>
      <c r="BA60" s="153"/>
      <c r="BB60" s="154"/>
      <c r="BC60" s="154"/>
      <c r="BD60" s="155"/>
      <c r="BE60" s="29"/>
      <c r="BF60" s="30"/>
      <c r="BG60" s="30"/>
      <c r="BH60" s="31"/>
      <c r="BI60" s="61"/>
      <c r="BJ60" s="62"/>
    </row>
    <row r="61" spans="1:62" ht="6" customHeight="1">
      <c r="A61" s="60"/>
      <c r="B61" s="61"/>
      <c r="C61" s="139">
        <f>AA52+1</f>
        <v>45837</v>
      </c>
      <c r="D61" s="140"/>
      <c r="E61" s="16"/>
      <c r="F61" s="17"/>
      <c r="G61" s="146">
        <f>C61+1</f>
        <v>45838</v>
      </c>
      <c r="H61" s="147"/>
      <c r="I61" s="32"/>
      <c r="J61" s="33"/>
      <c r="K61" s="146">
        <f>G61+1</f>
        <v>45839</v>
      </c>
      <c r="L61" s="147"/>
      <c r="M61" s="32"/>
      <c r="N61" s="33"/>
      <c r="O61" s="146">
        <f>K61+1</f>
        <v>45840</v>
      </c>
      <c r="P61" s="147"/>
      <c r="Q61" s="32"/>
      <c r="R61" s="33"/>
      <c r="S61" s="146">
        <f>O61+1</f>
        <v>45841</v>
      </c>
      <c r="T61" s="147"/>
      <c r="U61" s="32"/>
      <c r="V61" s="33"/>
      <c r="W61" s="146">
        <f>S61+1</f>
        <v>45842</v>
      </c>
      <c r="X61" s="147"/>
      <c r="Y61" s="32"/>
      <c r="Z61" s="33"/>
      <c r="AA61" s="135">
        <f>W61+1</f>
        <v>45843</v>
      </c>
      <c r="AB61" s="136"/>
      <c r="AC61" s="20"/>
      <c r="AD61" s="21"/>
      <c r="AE61" s="56"/>
      <c r="AF61" s="56"/>
      <c r="AG61" s="139">
        <f>BE52+1</f>
        <v>45865</v>
      </c>
      <c r="AH61" s="140"/>
      <c r="AI61" s="16"/>
      <c r="AJ61" s="17"/>
      <c r="AK61" s="131">
        <f>AG61+1</f>
        <v>45866</v>
      </c>
      <c r="AL61" s="132"/>
      <c r="AM61" s="16"/>
      <c r="AN61" s="17"/>
      <c r="AO61" s="131">
        <f>AK61+1</f>
        <v>45867</v>
      </c>
      <c r="AP61" s="132"/>
      <c r="AQ61" s="16"/>
      <c r="AR61" s="17"/>
      <c r="AS61" s="131">
        <f>AO61+1</f>
        <v>45868</v>
      </c>
      <c r="AT61" s="132"/>
      <c r="AU61" s="16"/>
      <c r="AV61" s="17"/>
      <c r="AW61" s="131">
        <f>AS61+1</f>
        <v>45869</v>
      </c>
      <c r="AX61" s="132"/>
      <c r="AY61" s="16"/>
      <c r="AZ61" s="17"/>
      <c r="BA61" s="131">
        <f>AW61+1</f>
        <v>45870</v>
      </c>
      <c r="BB61" s="132"/>
      <c r="BC61" s="16"/>
      <c r="BD61" s="17"/>
      <c r="BE61" s="135">
        <f>BA61+1</f>
        <v>45871</v>
      </c>
      <c r="BF61" s="136"/>
      <c r="BG61" s="20"/>
      <c r="BH61" s="21"/>
      <c r="BI61" s="61"/>
      <c r="BJ61" s="62"/>
    </row>
    <row r="62" spans="1:62" ht="6" customHeight="1">
      <c r="A62" s="60"/>
      <c r="B62" s="61"/>
      <c r="C62" s="141"/>
      <c r="D62" s="142"/>
      <c r="E62" s="22"/>
      <c r="F62" s="23"/>
      <c r="G62" s="148"/>
      <c r="H62" s="149"/>
      <c r="I62" s="34"/>
      <c r="J62" s="35"/>
      <c r="K62" s="148"/>
      <c r="L62" s="149"/>
      <c r="M62" s="34"/>
      <c r="N62" s="35"/>
      <c r="O62" s="148"/>
      <c r="P62" s="149"/>
      <c r="Q62" s="34"/>
      <c r="R62" s="35"/>
      <c r="S62" s="148"/>
      <c r="T62" s="149"/>
      <c r="U62" s="34"/>
      <c r="V62" s="35"/>
      <c r="W62" s="148"/>
      <c r="X62" s="149"/>
      <c r="Y62" s="34"/>
      <c r="Z62" s="35"/>
      <c r="AA62" s="137"/>
      <c r="AB62" s="138"/>
      <c r="AC62" s="26"/>
      <c r="AD62" s="27"/>
      <c r="AE62" s="56"/>
      <c r="AF62" s="56"/>
      <c r="AG62" s="141"/>
      <c r="AH62" s="142"/>
      <c r="AI62" s="22"/>
      <c r="AJ62" s="23"/>
      <c r="AK62" s="133"/>
      <c r="AL62" s="134"/>
      <c r="AM62" s="22"/>
      <c r="AN62" s="23"/>
      <c r="AO62" s="133"/>
      <c r="AP62" s="134"/>
      <c r="AQ62" s="22"/>
      <c r="AR62" s="23"/>
      <c r="AS62" s="133"/>
      <c r="AT62" s="134"/>
      <c r="AU62" s="22"/>
      <c r="AV62" s="23"/>
      <c r="AW62" s="133"/>
      <c r="AX62" s="134"/>
      <c r="AY62" s="22"/>
      <c r="AZ62" s="23"/>
      <c r="BA62" s="133"/>
      <c r="BB62" s="134"/>
      <c r="BC62" s="22"/>
      <c r="BD62" s="23"/>
      <c r="BE62" s="137"/>
      <c r="BF62" s="138"/>
      <c r="BG62" s="26"/>
      <c r="BH62" s="27"/>
      <c r="BI62" s="61"/>
      <c r="BJ62" s="62"/>
    </row>
    <row r="63" spans="1:62" ht="6" customHeight="1">
      <c r="A63" s="60"/>
      <c r="B63" s="61"/>
      <c r="C63" s="141"/>
      <c r="D63" s="142"/>
      <c r="E63" s="22"/>
      <c r="F63" s="23"/>
      <c r="G63" s="148"/>
      <c r="H63" s="149"/>
      <c r="I63" s="34"/>
      <c r="J63" s="35"/>
      <c r="K63" s="148"/>
      <c r="L63" s="149"/>
      <c r="M63" s="34"/>
      <c r="N63" s="35"/>
      <c r="O63" s="148"/>
      <c r="P63" s="149"/>
      <c r="Q63" s="34"/>
      <c r="R63" s="35"/>
      <c r="S63" s="148"/>
      <c r="T63" s="149"/>
      <c r="U63" s="34"/>
      <c r="V63" s="35"/>
      <c r="W63" s="148"/>
      <c r="X63" s="149"/>
      <c r="Y63" s="34"/>
      <c r="Z63" s="35"/>
      <c r="AA63" s="137"/>
      <c r="AB63" s="138"/>
      <c r="AC63" s="26"/>
      <c r="AD63" s="27"/>
      <c r="AE63" s="56"/>
      <c r="AF63" s="56"/>
      <c r="AG63" s="141"/>
      <c r="AH63" s="142"/>
      <c r="AI63" s="22"/>
      <c r="AJ63" s="23"/>
      <c r="AK63" s="133"/>
      <c r="AL63" s="134"/>
      <c r="AM63" s="22"/>
      <c r="AN63" s="23"/>
      <c r="AO63" s="133"/>
      <c r="AP63" s="134"/>
      <c r="AQ63" s="22"/>
      <c r="AR63" s="23"/>
      <c r="AS63" s="133"/>
      <c r="AT63" s="134"/>
      <c r="AU63" s="22"/>
      <c r="AV63" s="23"/>
      <c r="AW63" s="133"/>
      <c r="AX63" s="134"/>
      <c r="AY63" s="22"/>
      <c r="AZ63" s="23"/>
      <c r="BA63" s="133"/>
      <c r="BB63" s="134"/>
      <c r="BC63" s="22"/>
      <c r="BD63" s="23"/>
      <c r="BE63" s="137"/>
      <c r="BF63" s="138"/>
      <c r="BG63" s="26"/>
      <c r="BH63" s="27"/>
      <c r="BI63" s="61"/>
      <c r="BJ63" s="62"/>
    </row>
    <row r="64" spans="1:62" ht="6" customHeight="1">
      <c r="A64" s="60"/>
      <c r="B64" s="61"/>
      <c r="C64" s="28"/>
      <c r="D64" s="26"/>
      <c r="E64" s="26"/>
      <c r="F64" s="27"/>
      <c r="G64" s="143"/>
      <c r="H64" s="144"/>
      <c r="I64" s="144"/>
      <c r="J64" s="145"/>
      <c r="K64" s="143"/>
      <c r="L64" s="144"/>
      <c r="M64" s="144"/>
      <c r="N64" s="145"/>
      <c r="O64" s="143"/>
      <c r="P64" s="144"/>
      <c r="Q64" s="144"/>
      <c r="R64" s="145"/>
      <c r="S64" s="143"/>
      <c r="T64" s="144"/>
      <c r="U64" s="144"/>
      <c r="V64" s="145"/>
      <c r="W64" s="143"/>
      <c r="X64" s="144"/>
      <c r="Y64" s="144"/>
      <c r="Z64" s="145"/>
      <c r="AA64" s="28"/>
      <c r="AB64" s="26"/>
      <c r="AC64" s="26"/>
      <c r="AD64" s="27"/>
      <c r="AE64" s="56"/>
      <c r="AF64" s="56"/>
      <c r="AG64" s="28"/>
      <c r="AH64" s="26"/>
      <c r="AI64" s="26"/>
      <c r="AJ64" s="27"/>
      <c r="AK64" s="143"/>
      <c r="AL64" s="144"/>
      <c r="AM64" s="144"/>
      <c r="AN64" s="145"/>
      <c r="AO64" s="143"/>
      <c r="AP64" s="144"/>
      <c r="AQ64" s="144"/>
      <c r="AR64" s="145"/>
      <c r="AS64" s="143"/>
      <c r="AT64" s="144"/>
      <c r="AU64" s="144"/>
      <c r="AV64" s="145"/>
      <c r="AW64" s="143"/>
      <c r="AX64" s="144"/>
      <c r="AY64" s="144"/>
      <c r="AZ64" s="145"/>
      <c r="BA64" s="143"/>
      <c r="BB64" s="144"/>
      <c r="BC64" s="144"/>
      <c r="BD64" s="145"/>
      <c r="BE64" s="46"/>
      <c r="BF64" s="47"/>
      <c r="BG64" s="26"/>
      <c r="BH64" s="27"/>
      <c r="BI64" s="61"/>
      <c r="BJ64" s="62"/>
    </row>
    <row r="65" spans="1:62" ht="6" customHeight="1">
      <c r="A65" s="60"/>
      <c r="B65" s="61"/>
      <c r="C65" s="28"/>
      <c r="D65" s="26"/>
      <c r="E65" s="26"/>
      <c r="F65" s="27"/>
      <c r="G65" s="143"/>
      <c r="H65" s="144"/>
      <c r="I65" s="144"/>
      <c r="J65" s="145"/>
      <c r="K65" s="143"/>
      <c r="L65" s="144"/>
      <c r="M65" s="144"/>
      <c r="N65" s="145"/>
      <c r="O65" s="143"/>
      <c r="P65" s="144"/>
      <c r="Q65" s="144"/>
      <c r="R65" s="145"/>
      <c r="S65" s="143"/>
      <c r="T65" s="144"/>
      <c r="U65" s="144"/>
      <c r="V65" s="145"/>
      <c r="W65" s="143"/>
      <c r="X65" s="144"/>
      <c r="Y65" s="144"/>
      <c r="Z65" s="145"/>
      <c r="AA65" s="28"/>
      <c r="AB65" s="26"/>
      <c r="AC65" s="26"/>
      <c r="AD65" s="27"/>
      <c r="AE65" s="56"/>
      <c r="AF65" s="56"/>
      <c r="AG65" s="28"/>
      <c r="AH65" s="26"/>
      <c r="AI65" s="26"/>
      <c r="AJ65" s="27"/>
      <c r="AK65" s="143"/>
      <c r="AL65" s="144"/>
      <c r="AM65" s="144"/>
      <c r="AN65" s="145"/>
      <c r="AO65" s="143"/>
      <c r="AP65" s="144"/>
      <c r="AQ65" s="144"/>
      <c r="AR65" s="145"/>
      <c r="AS65" s="143"/>
      <c r="AT65" s="144"/>
      <c r="AU65" s="144"/>
      <c r="AV65" s="145"/>
      <c r="AW65" s="143"/>
      <c r="AX65" s="144"/>
      <c r="AY65" s="144"/>
      <c r="AZ65" s="145"/>
      <c r="BA65" s="143"/>
      <c r="BB65" s="144"/>
      <c r="BC65" s="144"/>
      <c r="BD65" s="145"/>
      <c r="BE65" s="28"/>
      <c r="BF65" s="26"/>
      <c r="BG65" s="26"/>
      <c r="BH65" s="27"/>
      <c r="BI65" s="61"/>
      <c r="BJ65" s="62"/>
    </row>
    <row r="66" spans="1:62" ht="6" customHeight="1">
      <c r="A66" s="60"/>
      <c r="B66" s="61"/>
      <c r="C66" s="28"/>
      <c r="D66" s="26"/>
      <c r="E66" s="26"/>
      <c r="F66" s="27"/>
      <c r="G66" s="150"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51"/>
      <c r="I66" s="151"/>
      <c r="J66" s="152"/>
      <c r="K66" s="150"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51"/>
      <c r="M66" s="151"/>
      <c r="N66" s="152"/>
      <c r="O66" s="150"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51"/>
      <c r="Q66" s="151"/>
      <c r="R66" s="152"/>
      <c r="S66" s="150"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51"/>
      <c r="U66" s="151"/>
      <c r="V66" s="152"/>
      <c r="W66" s="150"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51"/>
      <c r="Y66" s="151"/>
      <c r="Z66" s="152"/>
      <c r="AA66" s="40"/>
      <c r="AB66" s="41"/>
      <c r="AC66" s="41"/>
      <c r="AD66" s="42"/>
      <c r="AE66" s="56"/>
      <c r="AF66" s="56"/>
      <c r="AG66" s="28"/>
      <c r="AH66" s="26"/>
      <c r="AI66" s="26"/>
      <c r="AJ66" s="27"/>
      <c r="AK66" s="150"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51"/>
      <c r="AM66" s="151"/>
      <c r="AN66" s="152"/>
      <c r="AO66" s="150"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51"/>
      <c r="AQ66" s="151"/>
      <c r="AR66" s="152"/>
      <c r="AS66" s="150"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51"/>
      <c r="AU66" s="151"/>
      <c r="AV66" s="152"/>
      <c r="AW66" s="150"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51"/>
      <c r="AY66" s="151"/>
      <c r="AZ66" s="152"/>
      <c r="BA66" s="150"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51"/>
      <c r="BC66" s="151"/>
      <c r="BD66" s="152"/>
      <c r="BE66" s="28"/>
      <c r="BF66" s="26"/>
      <c r="BG66" s="26"/>
      <c r="BH66" s="27"/>
      <c r="BI66" s="61"/>
      <c r="BJ66" s="62"/>
    </row>
    <row r="67" spans="1:62" ht="6" customHeight="1">
      <c r="A67" s="60"/>
      <c r="B67" s="61"/>
      <c r="C67" s="28"/>
      <c r="D67" s="26"/>
      <c r="E67" s="26"/>
      <c r="F67" s="27"/>
      <c r="G67" s="150"/>
      <c r="H67" s="151"/>
      <c r="I67" s="151"/>
      <c r="J67" s="152"/>
      <c r="K67" s="150"/>
      <c r="L67" s="151"/>
      <c r="M67" s="151"/>
      <c r="N67" s="152"/>
      <c r="O67" s="150"/>
      <c r="P67" s="151"/>
      <c r="Q67" s="151"/>
      <c r="R67" s="152"/>
      <c r="S67" s="150"/>
      <c r="T67" s="151"/>
      <c r="U67" s="151"/>
      <c r="V67" s="152"/>
      <c r="W67" s="150"/>
      <c r="X67" s="151"/>
      <c r="Y67" s="151"/>
      <c r="Z67" s="152"/>
      <c r="AA67" s="40"/>
      <c r="AB67" s="41"/>
      <c r="AC67" s="41"/>
      <c r="AD67" s="42"/>
      <c r="AE67" s="56"/>
      <c r="AF67" s="56"/>
      <c r="AG67" s="28"/>
      <c r="AH67" s="26"/>
      <c r="AI67" s="26"/>
      <c r="AJ67" s="27"/>
      <c r="AK67" s="150"/>
      <c r="AL67" s="151"/>
      <c r="AM67" s="151"/>
      <c r="AN67" s="152"/>
      <c r="AO67" s="150"/>
      <c r="AP67" s="151"/>
      <c r="AQ67" s="151"/>
      <c r="AR67" s="152"/>
      <c r="AS67" s="150"/>
      <c r="AT67" s="151"/>
      <c r="AU67" s="151"/>
      <c r="AV67" s="152"/>
      <c r="AW67" s="150"/>
      <c r="AX67" s="151"/>
      <c r="AY67" s="151"/>
      <c r="AZ67" s="152"/>
      <c r="BA67" s="150"/>
      <c r="BB67" s="151"/>
      <c r="BC67" s="151"/>
      <c r="BD67" s="152"/>
      <c r="BE67" s="28"/>
      <c r="BF67" s="26"/>
      <c r="BG67" s="26"/>
      <c r="BH67" s="27"/>
      <c r="BI67" s="61"/>
      <c r="BJ67" s="62"/>
    </row>
    <row r="68" spans="1:62" ht="6" customHeight="1">
      <c r="A68" s="60"/>
      <c r="B68" s="61"/>
      <c r="C68" s="28"/>
      <c r="D68" s="26"/>
      <c r="E68" s="26"/>
      <c r="F68" s="27"/>
      <c r="G68" s="150"/>
      <c r="H68" s="151"/>
      <c r="I68" s="151"/>
      <c r="J68" s="152"/>
      <c r="K68" s="150"/>
      <c r="L68" s="151"/>
      <c r="M68" s="151"/>
      <c r="N68" s="152"/>
      <c r="O68" s="150"/>
      <c r="P68" s="151"/>
      <c r="Q68" s="151"/>
      <c r="R68" s="152"/>
      <c r="S68" s="150"/>
      <c r="T68" s="151"/>
      <c r="U68" s="151"/>
      <c r="V68" s="152"/>
      <c r="W68" s="150"/>
      <c r="X68" s="151"/>
      <c r="Y68" s="151"/>
      <c r="Z68" s="152"/>
      <c r="AA68" s="40"/>
      <c r="AB68" s="41"/>
      <c r="AC68" s="41"/>
      <c r="AD68" s="42"/>
      <c r="AE68" s="56"/>
      <c r="AF68" s="56"/>
      <c r="AG68" s="28"/>
      <c r="AH68" s="26"/>
      <c r="AI68" s="26"/>
      <c r="AJ68" s="27"/>
      <c r="AK68" s="150"/>
      <c r="AL68" s="151"/>
      <c r="AM68" s="151"/>
      <c r="AN68" s="152"/>
      <c r="AO68" s="150"/>
      <c r="AP68" s="151"/>
      <c r="AQ68" s="151"/>
      <c r="AR68" s="152"/>
      <c r="AS68" s="150"/>
      <c r="AT68" s="151"/>
      <c r="AU68" s="151"/>
      <c r="AV68" s="152"/>
      <c r="AW68" s="150"/>
      <c r="AX68" s="151"/>
      <c r="AY68" s="151"/>
      <c r="AZ68" s="152"/>
      <c r="BA68" s="150"/>
      <c r="BB68" s="151"/>
      <c r="BC68" s="151"/>
      <c r="BD68" s="152"/>
      <c r="BE68" s="28"/>
      <c r="BF68" s="26"/>
      <c r="BG68" s="26"/>
      <c r="BH68" s="27"/>
      <c r="BI68" s="61"/>
      <c r="BJ68" s="62"/>
    </row>
    <row r="69" spans="1:62" ht="6" customHeight="1">
      <c r="A69" s="60"/>
      <c r="B69" s="61"/>
      <c r="C69" s="29"/>
      <c r="D69" s="30"/>
      <c r="E69" s="30"/>
      <c r="F69" s="31"/>
      <c r="G69" s="153"/>
      <c r="H69" s="154"/>
      <c r="I69" s="154"/>
      <c r="J69" s="155"/>
      <c r="K69" s="153"/>
      <c r="L69" s="154"/>
      <c r="M69" s="154"/>
      <c r="N69" s="155"/>
      <c r="O69" s="153"/>
      <c r="P69" s="154"/>
      <c r="Q69" s="154"/>
      <c r="R69" s="155"/>
      <c r="S69" s="153"/>
      <c r="T69" s="154"/>
      <c r="U69" s="154"/>
      <c r="V69" s="155"/>
      <c r="W69" s="153"/>
      <c r="X69" s="154"/>
      <c r="Y69" s="154"/>
      <c r="Z69" s="155"/>
      <c r="AA69" s="43"/>
      <c r="AB69" s="44"/>
      <c r="AC69" s="44"/>
      <c r="AD69" s="45"/>
      <c r="AE69" s="56"/>
      <c r="AF69" s="56"/>
      <c r="AG69" s="29"/>
      <c r="AH69" s="30"/>
      <c r="AI69" s="30"/>
      <c r="AJ69" s="31"/>
      <c r="AK69" s="153"/>
      <c r="AL69" s="154"/>
      <c r="AM69" s="154"/>
      <c r="AN69" s="155"/>
      <c r="AO69" s="153"/>
      <c r="AP69" s="154"/>
      <c r="AQ69" s="154"/>
      <c r="AR69" s="155"/>
      <c r="AS69" s="153"/>
      <c r="AT69" s="154"/>
      <c r="AU69" s="154"/>
      <c r="AV69" s="155"/>
      <c r="AW69" s="153"/>
      <c r="AX69" s="154"/>
      <c r="AY69" s="154"/>
      <c r="AZ69" s="155"/>
      <c r="BA69" s="153"/>
      <c r="BB69" s="154"/>
      <c r="BC69" s="154"/>
      <c r="BD69" s="155"/>
      <c r="BE69" s="29"/>
      <c r="BF69" s="30"/>
      <c r="BG69" s="30"/>
      <c r="BH69" s="31"/>
      <c r="BI69" s="61"/>
      <c r="BJ69" s="62"/>
    </row>
    <row r="70" spans="1:62" ht="6" customHeight="1">
      <c r="A70" s="60"/>
      <c r="B70" s="61"/>
      <c r="C70" s="139">
        <f>AA61+1</f>
        <v>45844</v>
      </c>
      <c r="D70" s="140"/>
      <c r="E70" s="16"/>
      <c r="F70" s="17"/>
      <c r="G70" s="146">
        <f>C70+1</f>
        <v>45845</v>
      </c>
      <c r="H70" s="147"/>
      <c r="I70" s="32"/>
      <c r="J70" s="33"/>
      <c r="K70" s="146">
        <f>G70+1</f>
        <v>45846</v>
      </c>
      <c r="L70" s="147"/>
      <c r="M70" s="32"/>
      <c r="N70" s="33"/>
      <c r="O70" s="146">
        <f>K70+1</f>
        <v>45847</v>
      </c>
      <c r="P70" s="147"/>
      <c r="Q70" s="32"/>
      <c r="R70" s="33"/>
      <c r="S70" s="146">
        <f>O70+1</f>
        <v>45848</v>
      </c>
      <c r="T70" s="147"/>
      <c r="U70" s="32"/>
      <c r="V70" s="33"/>
      <c r="W70" s="146">
        <f>S70+1</f>
        <v>45849</v>
      </c>
      <c r="X70" s="147"/>
      <c r="Y70" s="32"/>
      <c r="Z70" s="33"/>
      <c r="AA70" s="135">
        <f>W70+1</f>
        <v>45850</v>
      </c>
      <c r="AB70" s="136"/>
      <c r="AC70" s="20"/>
      <c r="AD70" s="21"/>
      <c r="AE70" s="56"/>
      <c r="AF70" s="56"/>
      <c r="AG70" s="139">
        <f>BE61+1</f>
        <v>45872</v>
      </c>
      <c r="AH70" s="140"/>
      <c r="AI70" s="16"/>
      <c r="AJ70" s="17"/>
      <c r="AK70" s="131">
        <f>AG70+1</f>
        <v>45873</v>
      </c>
      <c r="AL70" s="132"/>
      <c r="AM70" s="16"/>
      <c r="AN70" s="17"/>
      <c r="AO70" s="131">
        <f>AK70+1</f>
        <v>45874</v>
      </c>
      <c r="AP70" s="132"/>
      <c r="AQ70" s="16"/>
      <c r="AR70" s="17"/>
      <c r="AS70" s="131">
        <f>AO70+1</f>
        <v>45875</v>
      </c>
      <c r="AT70" s="132"/>
      <c r="AU70" s="16"/>
      <c r="AV70" s="17"/>
      <c r="AW70" s="131">
        <f>AS70+1</f>
        <v>45876</v>
      </c>
      <c r="AX70" s="132"/>
      <c r="AY70" s="16"/>
      <c r="AZ70" s="17"/>
      <c r="BA70" s="131">
        <f>AW70+1</f>
        <v>45877</v>
      </c>
      <c r="BB70" s="132"/>
      <c r="BC70" s="16"/>
      <c r="BD70" s="17"/>
      <c r="BE70" s="135">
        <f>BA70+1</f>
        <v>45878</v>
      </c>
      <c r="BF70" s="136"/>
      <c r="BG70" s="20"/>
      <c r="BH70" s="21"/>
      <c r="BI70" s="61"/>
      <c r="BJ70" s="62"/>
    </row>
    <row r="71" spans="1:62" ht="6" customHeight="1">
      <c r="A71" s="60"/>
      <c r="B71" s="61"/>
      <c r="C71" s="141"/>
      <c r="D71" s="142"/>
      <c r="E71" s="22"/>
      <c r="F71" s="23"/>
      <c r="G71" s="148"/>
      <c r="H71" s="149"/>
      <c r="I71" s="34"/>
      <c r="J71" s="35"/>
      <c r="K71" s="148"/>
      <c r="L71" s="149"/>
      <c r="M71" s="34"/>
      <c r="N71" s="35"/>
      <c r="O71" s="148"/>
      <c r="P71" s="149"/>
      <c r="Q71" s="34"/>
      <c r="R71" s="35"/>
      <c r="S71" s="148"/>
      <c r="T71" s="149"/>
      <c r="U71" s="34"/>
      <c r="V71" s="35"/>
      <c r="W71" s="148"/>
      <c r="X71" s="149"/>
      <c r="Y71" s="34"/>
      <c r="Z71" s="35"/>
      <c r="AA71" s="137"/>
      <c r="AB71" s="138"/>
      <c r="AC71" s="26"/>
      <c r="AD71" s="27"/>
      <c r="AE71" s="56"/>
      <c r="AF71" s="56"/>
      <c r="AG71" s="141"/>
      <c r="AH71" s="142"/>
      <c r="AI71" s="22"/>
      <c r="AJ71" s="23"/>
      <c r="AK71" s="133"/>
      <c r="AL71" s="134"/>
      <c r="AM71" s="22"/>
      <c r="AN71" s="23"/>
      <c r="AO71" s="133"/>
      <c r="AP71" s="134"/>
      <c r="AQ71" s="22"/>
      <c r="AR71" s="23"/>
      <c r="AS71" s="133"/>
      <c r="AT71" s="134"/>
      <c r="AU71" s="22"/>
      <c r="AV71" s="23"/>
      <c r="AW71" s="133"/>
      <c r="AX71" s="134"/>
      <c r="AY71" s="22"/>
      <c r="AZ71" s="23"/>
      <c r="BA71" s="133"/>
      <c r="BB71" s="134"/>
      <c r="BC71" s="22"/>
      <c r="BD71" s="23"/>
      <c r="BE71" s="137"/>
      <c r="BF71" s="138"/>
      <c r="BG71" s="26"/>
      <c r="BH71" s="27"/>
      <c r="BI71" s="61"/>
      <c r="BJ71" s="62"/>
    </row>
    <row r="72" spans="1:62" ht="6" customHeight="1">
      <c r="A72" s="60"/>
      <c r="B72" s="61"/>
      <c r="C72" s="141"/>
      <c r="D72" s="142"/>
      <c r="E72" s="22"/>
      <c r="F72" s="23"/>
      <c r="G72" s="148"/>
      <c r="H72" s="149"/>
      <c r="I72" s="34"/>
      <c r="J72" s="35"/>
      <c r="K72" s="148"/>
      <c r="L72" s="149"/>
      <c r="M72" s="34"/>
      <c r="N72" s="35"/>
      <c r="O72" s="148"/>
      <c r="P72" s="149"/>
      <c r="Q72" s="34"/>
      <c r="R72" s="35"/>
      <c r="S72" s="148"/>
      <c r="T72" s="149"/>
      <c r="U72" s="34"/>
      <c r="V72" s="35"/>
      <c r="W72" s="148"/>
      <c r="X72" s="149"/>
      <c r="Y72" s="34"/>
      <c r="Z72" s="35"/>
      <c r="AA72" s="137"/>
      <c r="AB72" s="138"/>
      <c r="AC72" s="26"/>
      <c r="AD72" s="27"/>
      <c r="AE72" s="56"/>
      <c r="AF72" s="56"/>
      <c r="AG72" s="141"/>
      <c r="AH72" s="142"/>
      <c r="AI72" s="22"/>
      <c r="AJ72" s="23"/>
      <c r="AK72" s="133"/>
      <c r="AL72" s="134"/>
      <c r="AM72" s="22"/>
      <c r="AN72" s="23"/>
      <c r="AO72" s="133"/>
      <c r="AP72" s="134"/>
      <c r="AQ72" s="22"/>
      <c r="AR72" s="23"/>
      <c r="AS72" s="133"/>
      <c r="AT72" s="134"/>
      <c r="AU72" s="22"/>
      <c r="AV72" s="23"/>
      <c r="AW72" s="133"/>
      <c r="AX72" s="134"/>
      <c r="AY72" s="22"/>
      <c r="AZ72" s="23"/>
      <c r="BA72" s="133"/>
      <c r="BB72" s="134"/>
      <c r="BC72" s="22"/>
      <c r="BD72" s="23"/>
      <c r="BE72" s="137"/>
      <c r="BF72" s="138"/>
      <c r="BG72" s="26"/>
      <c r="BH72" s="27"/>
      <c r="BI72" s="61"/>
      <c r="BJ72" s="62"/>
    </row>
    <row r="73" spans="1:62" ht="6" customHeight="1">
      <c r="A73" s="60"/>
      <c r="B73" s="61"/>
      <c r="C73" s="28"/>
      <c r="D73" s="26"/>
      <c r="E73" s="26"/>
      <c r="F73" s="27"/>
      <c r="G73" s="143"/>
      <c r="H73" s="144"/>
      <c r="I73" s="144"/>
      <c r="J73" s="145"/>
      <c r="K73" s="143"/>
      <c r="L73" s="144"/>
      <c r="M73" s="144"/>
      <c r="N73" s="145"/>
      <c r="O73" s="143"/>
      <c r="P73" s="144"/>
      <c r="Q73" s="144"/>
      <c r="R73" s="145"/>
      <c r="S73" s="143"/>
      <c r="T73" s="144"/>
      <c r="U73" s="144"/>
      <c r="V73" s="145"/>
      <c r="W73" s="143"/>
      <c r="X73" s="144"/>
      <c r="Y73" s="144"/>
      <c r="Z73" s="145"/>
      <c r="AA73" s="28"/>
      <c r="AB73" s="26"/>
      <c r="AC73" s="26"/>
      <c r="AD73" s="27"/>
      <c r="AE73" s="56"/>
      <c r="AF73" s="56"/>
      <c r="AG73" s="28"/>
      <c r="AH73" s="26"/>
      <c r="AI73" s="26"/>
      <c r="AJ73" s="27"/>
      <c r="AK73" s="143"/>
      <c r="AL73" s="144"/>
      <c r="AM73" s="144"/>
      <c r="AN73" s="145"/>
      <c r="AO73" s="143"/>
      <c r="AP73" s="144"/>
      <c r="AQ73" s="144"/>
      <c r="AR73" s="145"/>
      <c r="AS73" s="143"/>
      <c r="AT73" s="144"/>
      <c r="AU73" s="144"/>
      <c r="AV73" s="145"/>
      <c r="AW73" s="143"/>
      <c r="AX73" s="144"/>
      <c r="AY73" s="144"/>
      <c r="AZ73" s="145"/>
      <c r="BA73" s="143"/>
      <c r="BB73" s="144"/>
      <c r="BC73" s="144"/>
      <c r="BD73" s="145"/>
      <c r="BE73" s="28"/>
      <c r="BF73" s="26"/>
      <c r="BG73" s="26"/>
      <c r="BH73" s="27"/>
      <c r="BI73" s="61"/>
      <c r="BJ73" s="62"/>
    </row>
    <row r="74" spans="1:62" ht="6" customHeight="1">
      <c r="A74" s="60"/>
      <c r="B74" s="61"/>
      <c r="C74" s="28"/>
      <c r="D74" s="26"/>
      <c r="E74" s="26"/>
      <c r="F74" s="27"/>
      <c r="G74" s="143"/>
      <c r="H74" s="144"/>
      <c r="I74" s="144"/>
      <c r="J74" s="145"/>
      <c r="K74" s="143"/>
      <c r="L74" s="144"/>
      <c r="M74" s="144"/>
      <c r="N74" s="145"/>
      <c r="O74" s="143"/>
      <c r="P74" s="144"/>
      <c r="Q74" s="144"/>
      <c r="R74" s="145"/>
      <c r="S74" s="143"/>
      <c r="T74" s="144"/>
      <c r="U74" s="144"/>
      <c r="V74" s="145"/>
      <c r="W74" s="143"/>
      <c r="X74" s="144"/>
      <c r="Y74" s="144"/>
      <c r="Z74" s="145"/>
      <c r="AA74" s="28"/>
      <c r="AB74" s="26"/>
      <c r="AC74" s="26"/>
      <c r="AD74" s="27"/>
      <c r="AE74" s="56"/>
      <c r="AF74" s="56"/>
      <c r="AG74" s="28"/>
      <c r="AH74" s="26"/>
      <c r="AI74" s="26"/>
      <c r="AJ74" s="27"/>
      <c r="AK74" s="143"/>
      <c r="AL74" s="144"/>
      <c r="AM74" s="144"/>
      <c r="AN74" s="145"/>
      <c r="AO74" s="143"/>
      <c r="AP74" s="144"/>
      <c r="AQ74" s="144"/>
      <c r="AR74" s="145"/>
      <c r="AS74" s="143"/>
      <c r="AT74" s="144"/>
      <c r="AU74" s="144"/>
      <c r="AV74" s="145"/>
      <c r="AW74" s="143"/>
      <c r="AX74" s="144"/>
      <c r="AY74" s="144"/>
      <c r="AZ74" s="145"/>
      <c r="BA74" s="143"/>
      <c r="BB74" s="144"/>
      <c r="BC74" s="144"/>
      <c r="BD74" s="145"/>
      <c r="BE74" s="28"/>
      <c r="BF74" s="26"/>
      <c r="BG74" s="26"/>
      <c r="BH74" s="27"/>
      <c r="BI74" s="61"/>
      <c r="BJ74" s="62"/>
    </row>
    <row r="75" spans="1:62" ht="6" customHeight="1">
      <c r="A75" s="60"/>
      <c r="B75" s="61"/>
      <c r="C75" s="28"/>
      <c r="D75" s="26"/>
      <c r="E75" s="26"/>
      <c r="F75" s="27"/>
      <c r="G75" s="150" t="str">
        <f>IF(DAY(G25)&lt;=7," ",IF(VLOOKUP($AA$10,収集日程!$B$1:$H$370,2,FALSE)="月曜日","可燃",IF(VLOOKUP($AA$10,収集日程!$B$1:$H$370,3,FALSE)="月曜日","可燃"," ")))</f>
        <v xml:space="preserve"> </v>
      </c>
      <c r="H75" s="151"/>
      <c r="I75" s="151"/>
      <c r="J75" s="152"/>
      <c r="K75" s="150"/>
      <c r="L75" s="151"/>
      <c r="M75" s="151"/>
      <c r="N75" s="152"/>
      <c r="O75" s="150"/>
      <c r="P75" s="151"/>
      <c r="Q75" s="151"/>
      <c r="R75" s="152"/>
      <c r="S75" s="150"/>
      <c r="T75" s="151"/>
      <c r="U75" s="151"/>
      <c r="V75" s="152"/>
      <c r="W75" s="150"/>
      <c r="X75" s="151"/>
      <c r="Y75" s="151"/>
      <c r="Z75" s="152"/>
      <c r="AA75" s="40"/>
      <c r="AB75" s="41"/>
      <c r="AC75" s="41"/>
      <c r="AD75" s="42"/>
      <c r="AE75" s="56"/>
      <c r="AF75" s="56"/>
      <c r="AG75" s="28"/>
      <c r="AH75" s="26"/>
      <c r="AI75" s="26"/>
      <c r="AJ75" s="27"/>
      <c r="AK75" s="150" t="str">
        <f>IF(DAY(AK25)&lt;=7," ",IF(VLOOKUP($AA$10,収集日程!$B$1:$H$370,2,FALSE)="月曜日","可燃",IF(VLOOKUP($AA$10,収集日程!$B$1:$H$370,3,FALSE)="月曜日","可燃"," ")))</f>
        <v>可燃</v>
      </c>
      <c r="AL75" s="151"/>
      <c r="AM75" s="151"/>
      <c r="AN75" s="152"/>
      <c r="AO75" s="150"/>
      <c r="AP75" s="151"/>
      <c r="AQ75" s="151"/>
      <c r="AR75" s="152"/>
      <c r="AS75" s="150"/>
      <c r="AT75" s="151"/>
      <c r="AU75" s="151"/>
      <c r="AV75" s="152"/>
      <c r="AW75" s="150"/>
      <c r="AX75" s="151"/>
      <c r="AY75" s="151"/>
      <c r="AZ75" s="152"/>
      <c r="BA75" s="150"/>
      <c r="BB75" s="151"/>
      <c r="BC75" s="151"/>
      <c r="BD75" s="152"/>
      <c r="BE75" s="28"/>
      <c r="BF75" s="26"/>
      <c r="BG75" s="26"/>
      <c r="BH75" s="27"/>
      <c r="BI75" s="61"/>
      <c r="BJ75" s="62"/>
    </row>
    <row r="76" spans="1:62" ht="6" customHeight="1">
      <c r="A76" s="60"/>
      <c r="B76" s="61"/>
      <c r="C76" s="28"/>
      <c r="D76" s="26"/>
      <c r="E76" s="26"/>
      <c r="F76" s="27"/>
      <c r="G76" s="150"/>
      <c r="H76" s="151"/>
      <c r="I76" s="151"/>
      <c r="J76" s="152"/>
      <c r="K76" s="150"/>
      <c r="L76" s="151"/>
      <c r="M76" s="151"/>
      <c r="N76" s="152"/>
      <c r="O76" s="150"/>
      <c r="P76" s="151"/>
      <c r="Q76" s="151"/>
      <c r="R76" s="152"/>
      <c r="S76" s="150"/>
      <c r="T76" s="151"/>
      <c r="U76" s="151"/>
      <c r="V76" s="152"/>
      <c r="W76" s="150"/>
      <c r="X76" s="151"/>
      <c r="Y76" s="151"/>
      <c r="Z76" s="152"/>
      <c r="AA76" s="40"/>
      <c r="AB76" s="41"/>
      <c r="AC76" s="41"/>
      <c r="AD76" s="42"/>
      <c r="AE76" s="56"/>
      <c r="AF76" s="56"/>
      <c r="AG76" s="28"/>
      <c r="AH76" s="26"/>
      <c r="AI76" s="26"/>
      <c r="AJ76" s="27"/>
      <c r="AK76" s="150"/>
      <c r="AL76" s="151"/>
      <c r="AM76" s="151"/>
      <c r="AN76" s="152"/>
      <c r="AO76" s="150"/>
      <c r="AP76" s="151"/>
      <c r="AQ76" s="151"/>
      <c r="AR76" s="152"/>
      <c r="AS76" s="150"/>
      <c r="AT76" s="151"/>
      <c r="AU76" s="151"/>
      <c r="AV76" s="152"/>
      <c r="AW76" s="150"/>
      <c r="AX76" s="151"/>
      <c r="AY76" s="151"/>
      <c r="AZ76" s="152"/>
      <c r="BA76" s="150"/>
      <c r="BB76" s="151"/>
      <c r="BC76" s="151"/>
      <c r="BD76" s="152"/>
      <c r="BE76" s="28"/>
      <c r="BF76" s="26"/>
      <c r="BG76" s="26"/>
      <c r="BH76" s="27"/>
      <c r="BI76" s="61"/>
      <c r="BJ76" s="62"/>
    </row>
    <row r="77" spans="1:62" ht="6" customHeight="1">
      <c r="A77" s="60"/>
      <c r="B77" s="61"/>
      <c r="C77" s="28"/>
      <c r="D77" s="26"/>
      <c r="E77" s="26"/>
      <c r="F77" s="27"/>
      <c r="G77" s="150"/>
      <c r="H77" s="151"/>
      <c r="I77" s="151"/>
      <c r="J77" s="152"/>
      <c r="K77" s="150"/>
      <c r="L77" s="151"/>
      <c r="M77" s="151"/>
      <c r="N77" s="152"/>
      <c r="O77" s="150"/>
      <c r="P77" s="151"/>
      <c r="Q77" s="151"/>
      <c r="R77" s="152"/>
      <c r="S77" s="150"/>
      <c r="T77" s="151"/>
      <c r="U77" s="151"/>
      <c r="V77" s="152"/>
      <c r="W77" s="150"/>
      <c r="X77" s="151"/>
      <c r="Y77" s="151"/>
      <c r="Z77" s="152"/>
      <c r="AA77" s="40"/>
      <c r="AB77" s="41"/>
      <c r="AC77" s="41"/>
      <c r="AD77" s="42"/>
      <c r="AE77" s="56"/>
      <c r="AF77" s="56"/>
      <c r="AG77" s="28"/>
      <c r="AH77" s="26"/>
      <c r="AI77" s="26"/>
      <c r="AJ77" s="27"/>
      <c r="AK77" s="150"/>
      <c r="AL77" s="151"/>
      <c r="AM77" s="151"/>
      <c r="AN77" s="152"/>
      <c r="AO77" s="150"/>
      <c r="AP77" s="151"/>
      <c r="AQ77" s="151"/>
      <c r="AR77" s="152"/>
      <c r="AS77" s="150"/>
      <c r="AT77" s="151"/>
      <c r="AU77" s="151"/>
      <c r="AV77" s="152"/>
      <c r="AW77" s="150"/>
      <c r="AX77" s="151"/>
      <c r="AY77" s="151"/>
      <c r="AZ77" s="152"/>
      <c r="BA77" s="150"/>
      <c r="BB77" s="151"/>
      <c r="BC77" s="151"/>
      <c r="BD77" s="152"/>
      <c r="BE77" s="28"/>
      <c r="BF77" s="26"/>
      <c r="BG77" s="26"/>
      <c r="BH77" s="27"/>
      <c r="BI77" s="61"/>
      <c r="BJ77" s="62"/>
    </row>
    <row r="78" spans="1:62" ht="6" customHeight="1">
      <c r="A78" s="60"/>
      <c r="B78" s="61"/>
      <c r="C78" s="29"/>
      <c r="D78" s="30"/>
      <c r="E78" s="30"/>
      <c r="F78" s="31"/>
      <c r="G78" s="153"/>
      <c r="H78" s="154"/>
      <c r="I78" s="154"/>
      <c r="J78" s="155"/>
      <c r="K78" s="153"/>
      <c r="L78" s="154"/>
      <c r="M78" s="154"/>
      <c r="N78" s="155"/>
      <c r="O78" s="153"/>
      <c r="P78" s="154"/>
      <c r="Q78" s="154"/>
      <c r="R78" s="155"/>
      <c r="S78" s="153"/>
      <c r="T78" s="154"/>
      <c r="U78" s="154"/>
      <c r="V78" s="155"/>
      <c r="W78" s="153"/>
      <c r="X78" s="154"/>
      <c r="Y78" s="154"/>
      <c r="Z78" s="155"/>
      <c r="AA78" s="43"/>
      <c r="AB78" s="44"/>
      <c r="AC78" s="44"/>
      <c r="AD78" s="45"/>
      <c r="AE78" s="56"/>
      <c r="AF78" s="56"/>
      <c r="AG78" s="29"/>
      <c r="AH78" s="30"/>
      <c r="AI78" s="30"/>
      <c r="AJ78" s="31"/>
      <c r="AK78" s="153"/>
      <c r="AL78" s="154"/>
      <c r="AM78" s="154"/>
      <c r="AN78" s="155"/>
      <c r="AO78" s="153"/>
      <c r="AP78" s="154"/>
      <c r="AQ78" s="154"/>
      <c r="AR78" s="155"/>
      <c r="AS78" s="153"/>
      <c r="AT78" s="154"/>
      <c r="AU78" s="154"/>
      <c r="AV78" s="155"/>
      <c r="AW78" s="153"/>
      <c r="AX78" s="154"/>
      <c r="AY78" s="154"/>
      <c r="AZ78" s="155"/>
      <c r="BA78" s="153"/>
      <c r="BB78" s="154"/>
      <c r="BC78" s="154"/>
      <c r="BD78" s="155"/>
      <c r="BE78" s="29"/>
      <c r="BF78" s="30"/>
      <c r="BG78" s="30"/>
      <c r="BH78" s="31"/>
      <c r="BI78" s="61"/>
      <c r="BJ78" s="62"/>
    </row>
    <row r="79" spans="1:62" ht="6" customHeight="1">
      <c r="A79" s="60"/>
      <c r="B79" s="61"/>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61"/>
      <c r="BJ79" s="62"/>
    </row>
    <row r="80" spans="1:62" ht="6" customHeight="1">
      <c r="A80" s="60"/>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2"/>
    </row>
    <row r="81" spans="1:62" ht="6" customHeight="1">
      <c r="A81" s="60"/>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2"/>
    </row>
    <row r="82" spans="1:62" ht="6" customHeight="1">
      <c r="A82" s="60"/>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2"/>
    </row>
    <row r="83" spans="1:62" ht="6" customHeight="1" thickBot="1">
      <c r="A83" s="65"/>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7"/>
    </row>
  </sheetData>
  <sheetProtection algorithmName="SHA-512" hashValue="/WD8Hc/3DqVByQJ5jtMOGKrhqgTud6wF+sBn4347I2IxxYPejfVpEtrxJboehjN3AWE/xpfWH+ZYO0YkweGiYw==" saltValue="UbNAv0OckyxTMZxb0W9k7w==" spinCount="100000" sheet="1" objects="1" scenarios="1" selectLockedCells="1"/>
  <mergeCells count="229">
    <mergeCell ref="K22:N24"/>
    <mergeCell ref="O22:R24"/>
    <mergeCell ref="S22:V24"/>
    <mergeCell ref="W22:Z24"/>
    <mergeCell ref="K3:AZ7"/>
    <mergeCell ref="S10:Z13"/>
    <mergeCell ref="AA10:AR13"/>
    <mergeCell ref="O19:P21"/>
    <mergeCell ref="Q19:R21"/>
    <mergeCell ref="AS19:AT21"/>
    <mergeCell ref="AU19:AV21"/>
    <mergeCell ref="N15:S18"/>
    <mergeCell ref="AR15:AW18"/>
    <mergeCell ref="T15:AQ17"/>
    <mergeCell ref="T18:AQ20"/>
    <mergeCell ref="AK25:AL27"/>
    <mergeCell ref="AO25:AP27"/>
    <mergeCell ref="AS25:AT27"/>
    <mergeCell ref="AW25:AX27"/>
    <mergeCell ref="BA25:BB27"/>
    <mergeCell ref="BE25:BF27"/>
    <mergeCell ref="BA22:BD24"/>
    <mergeCell ref="BE22:BH24"/>
    <mergeCell ref="C25:D27"/>
    <mergeCell ref="G25:H27"/>
    <mergeCell ref="K25:L27"/>
    <mergeCell ref="O25:P27"/>
    <mergeCell ref="S25:T27"/>
    <mergeCell ref="W25:X27"/>
    <mergeCell ref="AA25:AB27"/>
    <mergeCell ref="AG25:AH27"/>
    <mergeCell ref="AA22:AD24"/>
    <mergeCell ref="AG22:AJ24"/>
    <mergeCell ref="AK22:AN24"/>
    <mergeCell ref="AO22:AR24"/>
    <mergeCell ref="AS22:AV24"/>
    <mergeCell ref="AW22:AZ24"/>
    <mergeCell ref="C22:F24"/>
    <mergeCell ref="G22:J24"/>
    <mergeCell ref="AO28:AR29"/>
    <mergeCell ref="AS28:AV29"/>
    <mergeCell ref="AW28:AZ29"/>
    <mergeCell ref="BA28:BD29"/>
    <mergeCell ref="G30:J33"/>
    <mergeCell ref="K30:N33"/>
    <mergeCell ref="O30:R33"/>
    <mergeCell ref="S30:V33"/>
    <mergeCell ref="W30:Z33"/>
    <mergeCell ref="AK30:AN33"/>
    <mergeCell ref="G28:J29"/>
    <mergeCell ref="K28:N29"/>
    <mergeCell ref="O28:R29"/>
    <mergeCell ref="S28:V29"/>
    <mergeCell ref="W28:Z29"/>
    <mergeCell ref="AK28:AN29"/>
    <mergeCell ref="AO30:AR33"/>
    <mergeCell ref="AS30:AV33"/>
    <mergeCell ref="AW30:AZ33"/>
    <mergeCell ref="BA30:BD33"/>
    <mergeCell ref="C34:D36"/>
    <mergeCell ref="G34:H36"/>
    <mergeCell ref="K34:L36"/>
    <mergeCell ref="O34:P36"/>
    <mergeCell ref="S34:T36"/>
    <mergeCell ref="W34:X36"/>
    <mergeCell ref="BA34:BB36"/>
    <mergeCell ref="BE34:BF36"/>
    <mergeCell ref="G37:J38"/>
    <mergeCell ref="K37:N38"/>
    <mergeCell ref="O37:R38"/>
    <mergeCell ref="S37:V38"/>
    <mergeCell ref="W37:Z38"/>
    <mergeCell ref="AK37:AN38"/>
    <mergeCell ref="AO37:AR38"/>
    <mergeCell ref="AS37:AV38"/>
    <mergeCell ref="AA34:AB36"/>
    <mergeCell ref="AG34:AH36"/>
    <mergeCell ref="AK34:AL36"/>
    <mergeCell ref="AO34:AP36"/>
    <mergeCell ref="AS34:AT36"/>
    <mergeCell ref="AW34:AX36"/>
    <mergeCell ref="AW37:AZ38"/>
    <mergeCell ref="BA37:BD38"/>
    <mergeCell ref="AW43:AX45"/>
    <mergeCell ref="BA43:BB45"/>
    <mergeCell ref="BE43:BF45"/>
    <mergeCell ref="AW39:AZ42"/>
    <mergeCell ref="BA39:BD42"/>
    <mergeCell ref="C43:D45"/>
    <mergeCell ref="G43:H45"/>
    <mergeCell ref="K43:L45"/>
    <mergeCell ref="O43:P45"/>
    <mergeCell ref="S43:T45"/>
    <mergeCell ref="W43:X45"/>
    <mergeCell ref="AA43:AB45"/>
    <mergeCell ref="AG43:AH45"/>
    <mergeCell ref="G39:J42"/>
    <mergeCell ref="K39:N42"/>
    <mergeCell ref="O39:R42"/>
    <mergeCell ref="S39:V42"/>
    <mergeCell ref="W39:Z42"/>
    <mergeCell ref="AK39:AN42"/>
    <mergeCell ref="AO39:AR42"/>
    <mergeCell ref="AS39:AV42"/>
    <mergeCell ref="AK43:AL45"/>
    <mergeCell ref="AO43:AP45"/>
    <mergeCell ref="AS43:AT45"/>
    <mergeCell ref="AO46:AR47"/>
    <mergeCell ref="AS46:AV47"/>
    <mergeCell ref="AW46:AZ47"/>
    <mergeCell ref="BA46:BD47"/>
    <mergeCell ref="G48:J51"/>
    <mergeCell ref="K48:N51"/>
    <mergeCell ref="O48:R51"/>
    <mergeCell ref="S48:V51"/>
    <mergeCell ref="W48:Z51"/>
    <mergeCell ref="AK48:AN51"/>
    <mergeCell ref="G46:J47"/>
    <mergeCell ref="K46:N47"/>
    <mergeCell ref="O46:R47"/>
    <mergeCell ref="S46:V47"/>
    <mergeCell ref="W46:Z47"/>
    <mergeCell ref="AK46:AN47"/>
    <mergeCell ref="AO48:AR51"/>
    <mergeCell ref="AS48:AV51"/>
    <mergeCell ref="AW48:AZ51"/>
    <mergeCell ref="BA48:BD51"/>
    <mergeCell ref="C52:D54"/>
    <mergeCell ref="G52:H54"/>
    <mergeCell ref="K52:L54"/>
    <mergeCell ref="O52:P54"/>
    <mergeCell ref="S52:T54"/>
    <mergeCell ref="W52:X54"/>
    <mergeCell ref="BA52:BB54"/>
    <mergeCell ref="BE52:BF54"/>
    <mergeCell ref="G55:J56"/>
    <mergeCell ref="K55:N56"/>
    <mergeCell ref="O55:R56"/>
    <mergeCell ref="S55:V56"/>
    <mergeCell ref="W55:Z56"/>
    <mergeCell ref="AK55:AN56"/>
    <mergeCell ref="AO55:AR56"/>
    <mergeCell ref="AS55:AV56"/>
    <mergeCell ref="AA52:AB54"/>
    <mergeCell ref="AG52:AH54"/>
    <mergeCell ref="AK52:AL54"/>
    <mergeCell ref="AO52:AP54"/>
    <mergeCell ref="AS52:AT54"/>
    <mergeCell ref="AW52:AX54"/>
    <mergeCell ref="AW55:AZ56"/>
    <mergeCell ref="BA55:BD56"/>
    <mergeCell ref="BE61:BF63"/>
    <mergeCell ref="AW57:AZ60"/>
    <mergeCell ref="BA57:BD60"/>
    <mergeCell ref="C61:D63"/>
    <mergeCell ref="G61:H63"/>
    <mergeCell ref="K61:L63"/>
    <mergeCell ref="O61:P63"/>
    <mergeCell ref="S61:T63"/>
    <mergeCell ref="W61:X63"/>
    <mergeCell ref="AA61:AB63"/>
    <mergeCell ref="AG61:AH63"/>
    <mergeCell ref="G57:J60"/>
    <mergeCell ref="K57:N60"/>
    <mergeCell ref="O57:R60"/>
    <mergeCell ref="S57:V60"/>
    <mergeCell ref="W57:Z60"/>
    <mergeCell ref="AK57:AN60"/>
    <mergeCell ref="AO57:AR60"/>
    <mergeCell ref="AS57:AV60"/>
    <mergeCell ref="BA61:BB63"/>
    <mergeCell ref="C70:D72"/>
    <mergeCell ref="G70:H72"/>
    <mergeCell ref="K70:L72"/>
    <mergeCell ref="O70:P72"/>
    <mergeCell ref="S70:T72"/>
    <mergeCell ref="W70:X72"/>
    <mergeCell ref="AO64:AR65"/>
    <mergeCell ref="AS64:AV65"/>
    <mergeCell ref="AW64:AZ65"/>
    <mergeCell ref="G66:J69"/>
    <mergeCell ref="K66:N69"/>
    <mergeCell ref="O66:R69"/>
    <mergeCell ref="S66:V69"/>
    <mergeCell ref="W66:Z69"/>
    <mergeCell ref="AK66:AN69"/>
    <mergeCell ref="G64:J65"/>
    <mergeCell ref="K64:N65"/>
    <mergeCell ref="O64:R65"/>
    <mergeCell ref="S64:V65"/>
    <mergeCell ref="W64:Z65"/>
    <mergeCell ref="AK64:AN65"/>
    <mergeCell ref="AO66:AR69"/>
    <mergeCell ref="AS66:AV69"/>
    <mergeCell ref="AW66:AZ69"/>
    <mergeCell ref="G75:J78"/>
    <mergeCell ref="K75:N78"/>
    <mergeCell ref="O75:R78"/>
    <mergeCell ref="S75:V78"/>
    <mergeCell ref="W75:Z78"/>
    <mergeCell ref="AK75:AN78"/>
    <mergeCell ref="AO75:AR78"/>
    <mergeCell ref="AS75:AV78"/>
    <mergeCell ref="BE70:BF72"/>
    <mergeCell ref="G73:J74"/>
    <mergeCell ref="K73:N74"/>
    <mergeCell ref="O73:R74"/>
    <mergeCell ref="S73:V74"/>
    <mergeCell ref="W73:Z74"/>
    <mergeCell ref="AK73:AN74"/>
    <mergeCell ref="AO73:AR74"/>
    <mergeCell ref="AS73:AV74"/>
    <mergeCell ref="AA70:AB72"/>
    <mergeCell ref="AG70:AH72"/>
    <mergeCell ref="AK70:AL72"/>
    <mergeCell ref="AO70:AP72"/>
    <mergeCell ref="AS70:AT72"/>
    <mergeCell ref="AW70:AX72"/>
    <mergeCell ref="BA70:BB72"/>
    <mergeCell ref="BA66:BD69"/>
    <mergeCell ref="BA64:BD65"/>
    <mergeCell ref="AK61:AL63"/>
    <mergeCell ref="AO61:AP63"/>
    <mergeCell ref="AS61:AT63"/>
    <mergeCell ref="AW61:AX63"/>
    <mergeCell ref="AW75:AZ78"/>
    <mergeCell ref="BA75:BD78"/>
    <mergeCell ref="AW73:AZ74"/>
    <mergeCell ref="BA73:BD74"/>
  </mergeCells>
  <phoneticPr fontId="1"/>
  <conditionalFormatting sqref="C25 G25 K25 O25 S25 W25 AA25 C34 G34 K34 O34 S34 W34 AA34 C43 G43 K43 O43 S43 W43 AA43 C52 G52 K52 O52 S52 W52 AA52 C61 G61 K61 O61 S61 W61 AA61 C70 G70 K70 O70 S70 W70 AA70">
    <cfRule type="expression" dxfId="396" priority="278">
      <formula>COUNTIF(休日一覧表,C25)</formula>
    </cfRule>
    <cfRule type="expression" dxfId="395" priority="277">
      <formula>MONTH(C25)&lt;&gt;$O$19</formula>
    </cfRule>
  </conditionalFormatting>
  <conditionalFormatting sqref="G66:J69">
    <cfRule type="expression" dxfId="394" priority="265">
      <formula>MONTH(G61)&lt;&gt;O19</formula>
    </cfRule>
  </conditionalFormatting>
  <conditionalFormatting sqref="G73:J74">
    <cfRule type="expression" dxfId="393" priority="270">
      <formula>G75="リサイクル"</formula>
    </cfRule>
    <cfRule type="expression" dxfId="392" priority="269">
      <formula>G75="大型可燃"</formula>
    </cfRule>
    <cfRule type="expression" dxfId="391" priority="268">
      <formula>G75="不燃"</formula>
    </cfRule>
    <cfRule type="expression" dxfId="390" priority="267">
      <formula>G75="可燃"</formula>
    </cfRule>
    <cfRule type="expression" dxfId="389" priority="266">
      <formula>MONTH(G70)&lt;&gt;$O$19</formula>
    </cfRule>
  </conditionalFormatting>
  <conditionalFormatting sqref="G75:J78">
    <cfRule type="expression" dxfId="388" priority="276">
      <formula>MONTH(G70)&lt;&gt;O19</formula>
    </cfRule>
  </conditionalFormatting>
  <conditionalFormatting sqref="G28:Z29">
    <cfRule type="expression" dxfId="387" priority="242">
      <formula>G30="可燃"</formula>
    </cfRule>
    <cfRule type="expression" dxfId="386" priority="245">
      <formula>G30="リサイクル"</formula>
    </cfRule>
    <cfRule type="expression" dxfId="385" priority="244">
      <formula>G30="大型可燃"</formula>
    </cfRule>
    <cfRule type="expression" dxfId="384" priority="243">
      <formula>G30="不燃"</formula>
    </cfRule>
    <cfRule type="expression" dxfId="383" priority="241">
      <formula>MONTH(G25)&lt;&gt;$O$19</formula>
    </cfRule>
  </conditionalFormatting>
  <conditionalFormatting sqref="G37:Z38">
    <cfRule type="expression" dxfId="382" priority="220">
      <formula>G39="リサイクル"</formula>
    </cfRule>
    <cfRule type="expression" dxfId="381" priority="219">
      <formula>G39="大型可燃"</formula>
    </cfRule>
    <cfRule type="expression" dxfId="380" priority="218">
      <formula>G39="不燃"</formula>
    </cfRule>
    <cfRule type="expression" dxfId="379" priority="217">
      <formula>G39="可燃"</formula>
    </cfRule>
    <cfRule type="expression" dxfId="378" priority="216">
      <formula>MONTH(G34)&lt;&gt;$O$19</formula>
    </cfRule>
  </conditionalFormatting>
  <conditionalFormatting sqref="G46:Z47">
    <cfRule type="expression" dxfId="377" priority="195">
      <formula>G48="リサイクル"</formula>
    </cfRule>
    <cfRule type="expression" dxfId="376" priority="194">
      <formula>G48="大型可燃"</formula>
    </cfRule>
    <cfRule type="expression" dxfId="375" priority="193">
      <formula>G48="不燃"</formula>
    </cfRule>
    <cfRule type="expression" dxfId="374" priority="192">
      <formula>G48="可燃"</formula>
    </cfRule>
    <cfRule type="expression" dxfId="373" priority="191">
      <formula>MONTH(G43)&lt;&gt;$O$19</formula>
    </cfRule>
  </conditionalFormatting>
  <conditionalFormatting sqref="G55:Z56">
    <cfRule type="expression" dxfId="372" priority="170">
      <formula>G57="リサイクル"</formula>
    </cfRule>
    <cfRule type="expression" dxfId="371" priority="169">
      <formula>G57="大型可燃"</formula>
    </cfRule>
    <cfRule type="expression" dxfId="370" priority="168">
      <formula>G57="不燃"</formula>
    </cfRule>
    <cfRule type="expression" dxfId="369" priority="167">
      <formula>G57="可燃"</formula>
    </cfRule>
    <cfRule type="expression" dxfId="368" priority="166">
      <formula>MONTH(G52)&lt;&gt;$O$19</formula>
    </cfRule>
  </conditionalFormatting>
  <conditionalFormatting sqref="G64:Z65">
    <cfRule type="expression" dxfId="367" priority="141">
      <formula>MONTH(G61)&lt;&gt;$O$19</formula>
    </cfRule>
    <cfRule type="expression" dxfId="366" priority="142">
      <formula>G66="可燃"</formula>
    </cfRule>
    <cfRule type="expression" dxfId="365" priority="143">
      <formula>G66="不燃"</formula>
    </cfRule>
    <cfRule type="expression" dxfId="364" priority="144">
      <formula>G66="大型可燃"</formula>
    </cfRule>
    <cfRule type="expression" dxfId="363" priority="145">
      <formula>G66="リサイクル"</formula>
    </cfRule>
  </conditionalFormatting>
  <conditionalFormatting sqref="G79:Z605">
    <cfRule type="expression" dxfId="362" priority="1561">
      <formula>MONTH(G79)&lt;&gt;$O$19</formula>
    </cfRule>
  </conditionalFormatting>
  <conditionalFormatting sqref="K66:N69">
    <cfRule type="expression" dxfId="361" priority="264">
      <formula>MONTH(K61)&lt;&gt;O19</formula>
    </cfRule>
  </conditionalFormatting>
  <conditionalFormatting sqref="O66:R69">
    <cfRule type="expression" dxfId="360" priority="263">
      <formula>MONTH(O61)&lt;&gt;O19</formula>
    </cfRule>
  </conditionalFormatting>
  <conditionalFormatting sqref="S66:V69">
    <cfRule type="expression" dxfId="359" priority="262">
      <formula>MONTH(S61)&lt;&gt;O19</formula>
    </cfRule>
  </conditionalFormatting>
  <conditionalFormatting sqref="W66:Z69">
    <cfRule type="expression" dxfId="358" priority="261">
      <formula>MONTH(W61)&lt;&gt;O19</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357" priority="140">
      <formula>COUNTIF(休日一覧表,AG25)</formula>
    </cfRule>
    <cfRule type="expression" dxfId="356" priority="139">
      <formula>MONTH(AG25)&lt;&gt;$AS$19</formula>
    </cfRule>
  </conditionalFormatting>
  <conditionalFormatting sqref="AJ79:BD7825">
    <cfRule type="expression" dxfId="355" priority="1560">
      <formula>MONTH(AJ79)&lt;&gt;$AS$19</formula>
    </cfRule>
  </conditionalFormatting>
  <conditionalFormatting sqref="AK75">
    <cfRule type="expression" dxfId="354" priority="2">
      <formula>MONTH(AK75)&lt;&gt;$O$19</formula>
    </cfRule>
  </conditionalFormatting>
  <conditionalFormatting sqref="AK66:AN69">
    <cfRule type="expression" dxfId="353" priority="7">
      <formula>MONTH(AK61)&lt;&gt;AS19</formula>
    </cfRule>
  </conditionalFormatting>
  <conditionalFormatting sqref="AK73:AN74">
    <cfRule type="expression" dxfId="352" priority="37">
      <formula>AK75="大型可燃"</formula>
    </cfRule>
    <cfRule type="expression" dxfId="351" priority="38">
      <formula>AK75="リサイクル"</formula>
    </cfRule>
    <cfRule type="expression" dxfId="350" priority="36">
      <formula>AK75="不燃"</formula>
    </cfRule>
    <cfRule type="expression" dxfId="349" priority="34">
      <formula>MONTH(AK70)&lt;&gt;$AS$19</formula>
    </cfRule>
    <cfRule type="expression" dxfId="348" priority="35">
      <formula>AK75="可燃"</formula>
    </cfRule>
  </conditionalFormatting>
  <conditionalFormatting sqref="AK75:AN78">
    <cfRule type="expression" dxfId="347" priority="1">
      <formula>MONTH(AK70)&lt;&gt;AS19</formula>
    </cfRule>
  </conditionalFormatting>
  <conditionalFormatting sqref="AK28:BD29">
    <cfRule type="expression" dxfId="346" priority="114">
      <formula>MONTH(AK25)&lt;&gt;$AS$19</formula>
    </cfRule>
    <cfRule type="expression" dxfId="345" priority="115">
      <formula>AK30="可燃"</formula>
    </cfRule>
    <cfRule type="expression" dxfId="344" priority="116">
      <formula>AK30="不燃"</formula>
    </cfRule>
    <cfRule type="expression" dxfId="343" priority="117">
      <formula>AK30="大型可燃"</formula>
    </cfRule>
    <cfRule type="expression" dxfId="342" priority="118">
      <formula>AK30="リサイクル"</formula>
    </cfRule>
  </conditionalFormatting>
  <conditionalFormatting sqref="AK37:BD38">
    <cfRule type="expression" dxfId="341" priority="89">
      <formula>MONTH(AK34)&lt;&gt;$AS$19</formula>
    </cfRule>
    <cfRule type="expression" dxfId="340" priority="90">
      <formula>AK39="可燃"</formula>
    </cfRule>
    <cfRule type="expression" dxfId="339" priority="91">
      <formula>AK39="不燃"</formula>
    </cfRule>
    <cfRule type="expression" dxfId="338" priority="93">
      <formula>AK39="リサイクル"</formula>
    </cfRule>
    <cfRule type="expression" dxfId="337" priority="92">
      <formula>AK39="大型可燃"</formula>
    </cfRule>
  </conditionalFormatting>
  <conditionalFormatting sqref="AK46:BD47">
    <cfRule type="expression" dxfId="336" priority="67">
      <formula>AK48="大型可燃"</formula>
    </cfRule>
    <cfRule type="expression" dxfId="335" priority="66">
      <formula>AK48="不燃"</formula>
    </cfRule>
    <cfRule type="expression" dxfId="334" priority="65">
      <formula>AK48="可燃"</formula>
    </cfRule>
    <cfRule type="expression" dxfId="333" priority="64">
      <formula>MONTH(AK43)&lt;&gt;$AS$19</formula>
    </cfRule>
    <cfRule type="expression" dxfId="332" priority="68">
      <formula>AK48="リサイクル"</formula>
    </cfRule>
  </conditionalFormatting>
  <conditionalFormatting sqref="AK55:BD56">
    <cfRule type="expression" dxfId="331" priority="43">
      <formula>AK57="リサイクル"</formula>
    </cfRule>
    <cfRule type="expression" dxfId="330" priority="42">
      <formula>AK57="大型可燃"</formula>
    </cfRule>
    <cfRule type="expression" dxfId="329" priority="41">
      <formula>AK57="不燃"</formula>
    </cfRule>
    <cfRule type="expression" dxfId="328" priority="40">
      <formula>AK57="可燃"</formula>
    </cfRule>
    <cfRule type="expression" dxfId="327" priority="39">
      <formula>MONTH(AK52)&lt;&gt;$AS$19</formula>
    </cfRule>
  </conditionalFormatting>
  <conditionalFormatting sqref="AK64:BD65">
    <cfRule type="expression" dxfId="326" priority="9">
      <formula>MONTH(AK61)&lt;&gt;$AS$19</formula>
    </cfRule>
    <cfRule type="expression" dxfId="325" priority="10">
      <formula>AK66="可燃"</formula>
    </cfRule>
    <cfRule type="expression" dxfId="324" priority="12">
      <formula>AK66="大型可燃"</formula>
    </cfRule>
    <cfRule type="expression" dxfId="323" priority="13">
      <formula>AK66="リサイクル"</formula>
    </cfRule>
    <cfRule type="expression" dxfId="322" priority="11">
      <formula>AK66="不燃"</formula>
    </cfRule>
  </conditionalFormatting>
  <conditionalFormatting sqref="AO66:AR69">
    <cfRule type="expression" dxfId="321" priority="6">
      <formula>MONTH(AO61)&lt;&gt;AS19</formula>
    </cfRule>
  </conditionalFormatting>
  <conditionalFormatting sqref="AS66:AV69">
    <cfRule type="expression" dxfId="320" priority="5">
      <formula>MONTH(AS61)&lt;&gt;AS19</formula>
    </cfRule>
  </conditionalFormatting>
  <conditionalFormatting sqref="AW66:AZ69">
    <cfRule type="expression" dxfId="319" priority="4">
      <formula>MONTH(AW61)&lt;&gt;AS19</formula>
    </cfRule>
  </conditionalFormatting>
  <conditionalFormatting sqref="BA66:BD69">
    <cfRule type="expression" dxfId="318" priority="3">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17" width="2.125" style="15"/>
    <col min="18" max="18" width="2.125" style="15" customWidth="1"/>
    <col min="19" max="21" width="2.125" style="15"/>
    <col min="22" max="22" width="2.125" style="15" customWidth="1"/>
    <col min="23"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57"/>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9"/>
    </row>
    <row r="2" spans="1:62" ht="6" customHeight="1">
      <c r="A2" s="60"/>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2"/>
    </row>
    <row r="3" spans="1:62" ht="6" customHeight="1">
      <c r="A3" s="60"/>
      <c r="B3" s="61"/>
      <c r="C3" s="61"/>
      <c r="D3" s="61"/>
      <c r="E3" s="61"/>
      <c r="F3" s="61"/>
      <c r="G3" s="61"/>
      <c r="H3" s="61"/>
      <c r="I3" s="61"/>
      <c r="J3" s="61"/>
      <c r="K3" s="157">
        <f>表紙!A1</f>
        <v>2025</v>
      </c>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61"/>
      <c r="BB3" s="61"/>
      <c r="BC3" s="61"/>
      <c r="BD3" s="61"/>
      <c r="BE3" s="61"/>
      <c r="BF3" s="61"/>
      <c r="BG3" s="61"/>
      <c r="BH3" s="61"/>
      <c r="BI3" s="61"/>
      <c r="BJ3" s="62"/>
    </row>
    <row r="4" spans="1:62" ht="6" customHeight="1">
      <c r="A4" s="60"/>
      <c r="B4" s="61"/>
      <c r="C4" s="61"/>
      <c r="D4" s="61"/>
      <c r="E4" s="61"/>
      <c r="F4" s="61"/>
      <c r="G4" s="61"/>
      <c r="H4" s="61"/>
      <c r="I4" s="61"/>
      <c r="J4" s="61"/>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61"/>
      <c r="BB4" s="61"/>
      <c r="BC4" s="61"/>
      <c r="BD4" s="61"/>
      <c r="BE4" s="61"/>
      <c r="BF4" s="61"/>
      <c r="BG4" s="61"/>
      <c r="BH4" s="61"/>
      <c r="BI4" s="61"/>
      <c r="BJ4" s="62"/>
    </row>
    <row r="5" spans="1:62" ht="6" customHeight="1">
      <c r="A5" s="60"/>
      <c r="B5" s="61"/>
      <c r="C5" s="61"/>
      <c r="D5" s="61"/>
      <c r="E5" s="61"/>
      <c r="F5" s="61"/>
      <c r="G5" s="61"/>
      <c r="H5" s="61"/>
      <c r="I5" s="61"/>
      <c r="J5" s="61"/>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61"/>
      <c r="BB5" s="61"/>
      <c r="BC5" s="61"/>
      <c r="BD5" s="61"/>
      <c r="BE5" s="61"/>
      <c r="BF5" s="61"/>
      <c r="BG5" s="61"/>
      <c r="BH5" s="61"/>
      <c r="BI5" s="61"/>
      <c r="BJ5" s="62"/>
    </row>
    <row r="6" spans="1:62" ht="6" customHeight="1">
      <c r="A6" s="60"/>
      <c r="B6" s="61"/>
      <c r="C6" s="61"/>
      <c r="D6" s="61"/>
      <c r="E6" s="61"/>
      <c r="F6" s="61"/>
      <c r="G6" s="61"/>
      <c r="H6" s="61"/>
      <c r="I6" s="61"/>
      <c r="J6" s="61"/>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61"/>
      <c r="BB6" s="61"/>
      <c r="BC6" s="61"/>
      <c r="BD6" s="61"/>
      <c r="BE6" s="61"/>
      <c r="BF6" s="61"/>
      <c r="BG6" s="61"/>
      <c r="BH6" s="61"/>
      <c r="BI6" s="61"/>
      <c r="BJ6" s="62"/>
    </row>
    <row r="7" spans="1:62" ht="6" customHeight="1">
      <c r="A7" s="60"/>
      <c r="B7" s="61"/>
      <c r="C7" s="61"/>
      <c r="D7" s="61"/>
      <c r="E7" s="61"/>
      <c r="F7" s="61"/>
      <c r="G7" s="61"/>
      <c r="H7" s="61"/>
      <c r="I7" s="61"/>
      <c r="J7" s="61"/>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61"/>
      <c r="BB7" s="61"/>
      <c r="BC7" s="61"/>
      <c r="BD7" s="61"/>
      <c r="BE7" s="61"/>
      <c r="BF7" s="61"/>
      <c r="BG7" s="61"/>
      <c r="BH7" s="61"/>
      <c r="BI7" s="61"/>
      <c r="BJ7" s="62"/>
    </row>
    <row r="8" spans="1:62" ht="6" customHeight="1">
      <c r="A8" s="60"/>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2"/>
    </row>
    <row r="9" spans="1:62" ht="6" customHeight="1" thickBot="1">
      <c r="A9" s="60"/>
      <c r="B9" s="61"/>
      <c r="C9" s="61"/>
      <c r="D9" s="61"/>
      <c r="E9" s="61"/>
      <c r="F9" s="61"/>
      <c r="G9" s="61"/>
      <c r="H9" s="61"/>
      <c r="I9" s="61"/>
      <c r="J9" s="61"/>
      <c r="K9" s="61"/>
      <c r="L9" s="61"/>
      <c r="M9" s="61"/>
      <c r="N9" s="61"/>
      <c r="O9" s="61"/>
      <c r="P9" s="61"/>
      <c r="Q9" s="61"/>
      <c r="R9" s="61"/>
      <c r="S9" s="53"/>
      <c r="T9" s="53"/>
      <c r="U9" s="53"/>
      <c r="V9" s="53"/>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2"/>
    </row>
    <row r="10" spans="1:62" ht="6" customHeight="1" thickTop="1">
      <c r="A10" s="60"/>
      <c r="B10" s="61"/>
      <c r="C10" s="61"/>
      <c r="D10" s="61"/>
      <c r="E10" s="61"/>
      <c r="F10" s="61"/>
      <c r="G10" s="61"/>
      <c r="H10" s="61"/>
      <c r="I10" s="61"/>
      <c r="J10" s="61"/>
      <c r="K10" s="61"/>
      <c r="L10" s="61"/>
      <c r="M10" s="61"/>
      <c r="N10" s="61"/>
      <c r="O10" s="61"/>
      <c r="P10" s="61"/>
      <c r="Q10" s="61"/>
      <c r="R10" s="61"/>
      <c r="S10" s="180" t="s">
        <v>8</v>
      </c>
      <c r="T10" s="180"/>
      <c r="U10" s="180"/>
      <c r="V10" s="180"/>
      <c r="W10" s="180"/>
      <c r="X10" s="180"/>
      <c r="Y10" s="180"/>
      <c r="Z10" s="180"/>
      <c r="AA10" s="181" t="str">
        <f>表紙!B13</f>
        <v>赤大路町</v>
      </c>
      <c r="AB10" s="182"/>
      <c r="AC10" s="182"/>
      <c r="AD10" s="182"/>
      <c r="AE10" s="182"/>
      <c r="AF10" s="182"/>
      <c r="AG10" s="182"/>
      <c r="AH10" s="182"/>
      <c r="AI10" s="182"/>
      <c r="AJ10" s="182"/>
      <c r="AK10" s="182"/>
      <c r="AL10" s="182"/>
      <c r="AM10" s="182"/>
      <c r="AN10" s="182"/>
      <c r="AO10" s="182"/>
      <c r="AP10" s="182"/>
      <c r="AQ10" s="182"/>
      <c r="AR10" s="183"/>
      <c r="AS10" s="61"/>
      <c r="AT10" s="61"/>
      <c r="AU10" s="61"/>
      <c r="AV10" s="61"/>
      <c r="AW10" s="61"/>
      <c r="AX10" s="61"/>
      <c r="AY10" s="61"/>
      <c r="AZ10" s="61"/>
      <c r="BA10" s="61"/>
      <c r="BB10" s="61"/>
      <c r="BC10" s="61"/>
      <c r="BD10" s="61"/>
      <c r="BE10" s="61"/>
      <c r="BF10" s="61"/>
      <c r="BG10" s="61"/>
      <c r="BH10" s="61"/>
      <c r="BI10" s="61"/>
      <c r="BJ10" s="62"/>
    </row>
    <row r="11" spans="1:62" ht="6" customHeight="1">
      <c r="A11" s="60"/>
      <c r="B11" s="61"/>
      <c r="C11" s="61"/>
      <c r="D11" s="61"/>
      <c r="E11" s="61"/>
      <c r="F11" s="61"/>
      <c r="G11" s="61"/>
      <c r="H11" s="61"/>
      <c r="I11" s="61"/>
      <c r="J11" s="61"/>
      <c r="K11" s="61"/>
      <c r="L11" s="61"/>
      <c r="M11" s="61"/>
      <c r="N11" s="61"/>
      <c r="O11" s="61"/>
      <c r="P11" s="61"/>
      <c r="Q11" s="61"/>
      <c r="R11" s="61"/>
      <c r="S11" s="180"/>
      <c r="T11" s="180"/>
      <c r="U11" s="180"/>
      <c r="V11" s="180"/>
      <c r="W11" s="180"/>
      <c r="X11" s="180"/>
      <c r="Y11" s="180"/>
      <c r="Z11" s="180"/>
      <c r="AA11" s="184"/>
      <c r="AB11" s="185"/>
      <c r="AC11" s="185"/>
      <c r="AD11" s="185"/>
      <c r="AE11" s="185"/>
      <c r="AF11" s="185"/>
      <c r="AG11" s="185"/>
      <c r="AH11" s="185"/>
      <c r="AI11" s="185"/>
      <c r="AJ11" s="185"/>
      <c r="AK11" s="185"/>
      <c r="AL11" s="185"/>
      <c r="AM11" s="185"/>
      <c r="AN11" s="185"/>
      <c r="AO11" s="185"/>
      <c r="AP11" s="185"/>
      <c r="AQ11" s="185"/>
      <c r="AR11" s="186"/>
      <c r="AS11" s="61"/>
      <c r="AT11" s="61"/>
      <c r="AU11" s="61"/>
      <c r="AV11" s="61"/>
      <c r="AW11" s="61"/>
      <c r="AX11" s="61"/>
      <c r="AY11" s="61"/>
      <c r="AZ11" s="61"/>
      <c r="BA11" s="61"/>
      <c r="BB11" s="61"/>
      <c r="BC11" s="61"/>
      <c r="BD11" s="61"/>
      <c r="BE11" s="61"/>
      <c r="BF11" s="61"/>
      <c r="BG11" s="61"/>
      <c r="BH11" s="61"/>
      <c r="BI11" s="61"/>
      <c r="BJ11" s="62"/>
    </row>
    <row r="12" spans="1:62" ht="6" customHeight="1">
      <c r="A12" s="60"/>
      <c r="B12" s="61"/>
      <c r="C12" s="61"/>
      <c r="D12" s="61"/>
      <c r="E12" s="61"/>
      <c r="F12" s="61"/>
      <c r="G12" s="61"/>
      <c r="H12" s="61"/>
      <c r="I12" s="61"/>
      <c r="J12" s="61"/>
      <c r="K12" s="61"/>
      <c r="L12" s="61"/>
      <c r="M12" s="61"/>
      <c r="N12" s="61"/>
      <c r="O12" s="61"/>
      <c r="P12" s="61"/>
      <c r="Q12" s="61"/>
      <c r="R12" s="61"/>
      <c r="S12" s="180"/>
      <c r="T12" s="180"/>
      <c r="U12" s="180"/>
      <c r="V12" s="180"/>
      <c r="W12" s="180"/>
      <c r="X12" s="180"/>
      <c r="Y12" s="180"/>
      <c r="Z12" s="180"/>
      <c r="AA12" s="184"/>
      <c r="AB12" s="185"/>
      <c r="AC12" s="185"/>
      <c r="AD12" s="185"/>
      <c r="AE12" s="185"/>
      <c r="AF12" s="185"/>
      <c r="AG12" s="185"/>
      <c r="AH12" s="185"/>
      <c r="AI12" s="185"/>
      <c r="AJ12" s="185"/>
      <c r="AK12" s="185"/>
      <c r="AL12" s="185"/>
      <c r="AM12" s="185"/>
      <c r="AN12" s="185"/>
      <c r="AO12" s="185"/>
      <c r="AP12" s="185"/>
      <c r="AQ12" s="185"/>
      <c r="AR12" s="186"/>
      <c r="AS12" s="61"/>
      <c r="AT12" s="61"/>
      <c r="AU12" s="61"/>
      <c r="AV12" s="61"/>
      <c r="AW12" s="61"/>
      <c r="AX12" s="61"/>
      <c r="AY12" s="61"/>
      <c r="AZ12" s="61"/>
      <c r="BA12" s="61"/>
      <c r="BB12" s="61"/>
      <c r="BC12" s="61"/>
      <c r="BD12" s="61"/>
      <c r="BE12" s="61"/>
      <c r="BF12" s="61"/>
      <c r="BG12" s="61"/>
      <c r="BH12" s="61"/>
      <c r="BI12" s="61"/>
      <c r="BJ12" s="62"/>
    </row>
    <row r="13" spans="1:62" ht="6" customHeight="1" thickBot="1">
      <c r="A13" s="60"/>
      <c r="B13" s="61"/>
      <c r="C13" s="61"/>
      <c r="D13" s="61"/>
      <c r="E13" s="61"/>
      <c r="F13" s="61"/>
      <c r="G13" s="61"/>
      <c r="H13" s="61"/>
      <c r="I13" s="61"/>
      <c r="J13" s="61"/>
      <c r="K13" s="61"/>
      <c r="L13" s="61"/>
      <c r="M13" s="61"/>
      <c r="N13" s="61"/>
      <c r="O13" s="61"/>
      <c r="P13" s="61"/>
      <c r="Q13" s="61"/>
      <c r="R13" s="61"/>
      <c r="S13" s="180"/>
      <c r="T13" s="180"/>
      <c r="U13" s="180"/>
      <c r="V13" s="180"/>
      <c r="W13" s="180"/>
      <c r="X13" s="180"/>
      <c r="Y13" s="180"/>
      <c r="Z13" s="180"/>
      <c r="AA13" s="187"/>
      <c r="AB13" s="188"/>
      <c r="AC13" s="188"/>
      <c r="AD13" s="188"/>
      <c r="AE13" s="188"/>
      <c r="AF13" s="188"/>
      <c r="AG13" s="188"/>
      <c r="AH13" s="188"/>
      <c r="AI13" s="188"/>
      <c r="AJ13" s="188"/>
      <c r="AK13" s="188"/>
      <c r="AL13" s="188"/>
      <c r="AM13" s="188"/>
      <c r="AN13" s="188"/>
      <c r="AO13" s="188"/>
      <c r="AP13" s="188"/>
      <c r="AQ13" s="188"/>
      <c r="AR13" s="189"/>
      <c r="AS13" s="61"/>
      <c r="AT13" s="61"/>
      <c r="AU13" s="61"/>
      <c r="AV13" s="61"/>
      <c r="AW13" s="61"/>
      <c r="AX13" s="61"/>
      <c r="AY13" s="61"/>
      <c r="AZ13" s="61"/>
      <c r="BA13" s="61"/>
      <c r="BB13" s="61"/>
      <c r="BC13" s="61"/>
      <c r="BD13" s="61"/>
      <c r="BE13" s="61"/>
      <c r="BF13" s="61"/>
      <c r="BG13" s="61"/>
      <c r="BH13" s="61"/>
      <c r="BI13" s="61"/>
      <c r="BJ13" s="62"/>
    </row>
    <row r="14" spans="1:62" ht="6" customHeight="1" thickTop="1">
      <c r="A14" s="60"/>
      <c r="B14" s="61"/>
      <c r="C14" s="61"/>
      <c r="D14" s="61"/>
      <c r="E14" s="61"/>
      <c r="F14" s="61"/>
      <c r="G14" s="61"/>
      <c r="H14" s="61"/>
      <c r="I14" s="61"/>
      <c r="J14" s="61"/>
      <c r="K14" s="61"/>
      <c r="L14" s="61"/>
      <c r="M14" s="61"/>
      <c r="N14" s="61"/>
      <c r="O14" s="61"/>
      <c r="P14" s="61"/>
      <c r="Q14" s="61"/>
      <c r="R14" s="61"/>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61"/>
      <c r="AT14" s="61"/>
      <c r="AU14" s="61"/>
      <c r="AV14" s="61"/>
      <c r="AW14" s="61"/>
      <c r="AX14" s="61"/>
      <c r="AY14" s="61"/>
      <c r="AZ14" s="61"/>
      <c r="BA14" s="61"/>
      <c r="BB14" s="61"/>
      <c r="BC14" s="61"/>
      <c r="BD14" s="61"/>
      <c r="BE14" s="61"/>
      <c r="BF14" s="61"/>
      <c r="BG14" s="61"/>
      <c r="BH14" s="61"/>
      <c r="BI14" s="61"/>
      <c r="BJ14" s="62"/>
    </row>
    <row r="15" spans="1:62" ht="6" customHeight="1">
      <c r="A15" s="60"/>
      <c r="B15" s="61"/>
      <c r="C15" s="61"/>
      <c r="D15" s="61"/>
      <c r="E15" s="61"/>
      <c r="F15" s="61"/>
      <c r="G15" s="61"/>
      <c r="H15" s="61"/>
      <c r="I15" s="61"/>
      <c r="J15" s="61"/>
      <c r="K15" s="61"/>
      <c r="L15" s="61"/>
      <c r="M15" s="61"/>
      <c r="N15" s="190">
        <f>$K$3</f>
        <v>2025</v>
      </c>
      <c r="O15" s="190"/>
      <c r="P15" s="190"/>
      <c r="Q15" s="190"/>
      <c r="R15" s="190"/>
      <c r="S15" s="190"/>
      <c r="T15" s="156" t="str">
        <f>IF(VLOOKUP($AA$10,収集日程!$B$1:$J$600,8,0)="","",VLOOKUP($AA$10,収集日程!$B$1:$J$600,8,0))</f>
        <v/>
      </c>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90">
        <f>$K$3</f>
        <v>2025</v>
      </c>
      <c r="AS15" s="190"/>
      <c r="AT15" s="190"/>
      <c r="AU15" s="190"/>
      <c r="AV15" s="190"/>
      <c r="AW15" s="190"/>
      <c r="AX15" s="61"/>
      <c r="AY15" s="61"/>
      <c r="AZ15" s="61"/>
      <c r="BA15" s="61"/>
      <c r="BB15" s="61"/>
      <c r="BC15" s="61"/>
      <c r="BD15" s="61"/>
      <c r="BE15" s="61"/>
      <c r="BF15" s="61"/>
      <c r="BG15" s="61"/>
      <c r="BH15" s="61"/>
      <c r="BI15" s="61"/>
      <c r="BJ15" s="62"/>
    </row>
    <row r="16" spans="1:62" ht="6" customHeight="1">
      <c r="A16" s="60"/>
      <c r="B16" s="61"/>
      <c r="C16" s="61"/>
      <c r="D16" s="61"/>
      <c r="E16" s="61"/>
      <c r="F16" s="61"/>
      <c r="G16" s="61"/>
      <c r="H16" s="61"/>
      <c r="I16" s="61"/>
      <c r="J16" s="61"/>
      <c r="K16" s="61"/>
      <c r="L16" s="61"/>
      <c r="M16" s="61"/>
      <c r="N16" s="190"/>
      <c r="O16" s="190"/>
      <c r="P16" s="190"/>
      <c r="Q16" s="190"/>
      <c r="R16" s="190"/>
      <c r="S16" s="190"/>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90"/>
      <c r="AS16" s="190"/>
      <c r="AT16" s="190"/>
      <c r="AU16" s="190"/>
      <c r="AV16" s="190"/>
      <c r="AW16" s="190"/>
      <c r="AX16" s="61"/>
      <c r="AY16" s="61"/>
      <c r="AZ16" s="61"/>
      <c r="BA16" s="61"/>
      <c r="BB16" s="61"/>
      <c r="BC16" s="61"/>
      <c r="BD16" s="61"/>
      <c r="BE16" s="61"/>
      <c r="BF16" s="61"/>
      <c r="BG16" s="61"/>
      <c r="BH16" s="61"/>
      <c r="BI16" s="61"/>
      <c r="BJ16" s="62"/>
    </row>
    <row r="17" spans="1:62" ht="6" customHeight="1">
      <c r="A17" s="60"/>
      <c r="B17" s="61"/>
      <c r="C17" s="61"/>
      <c r="D17" s="61"/>
      <c r="E17" s="61"/>
      <c r="F17" s="61"/>
      <c r="G17" s="61"/>
      <c r="H17" s="61"/>
      <c r="I17" s="61"/>
      <c r="J17" s="61"/>
      <c r="K17" s="61"/>
      <c r="L17" s="61"/>
      <c r="M17" s="61"/>
      <c r="N17" s="190"/>
      <c r="O17" s="190"/>
      <c r="P17" s="190"/>
      <c r="Q17" s="190"/>
      <c r="R17" s="190"/>
      <c r="S17" s="190"/>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90"/>
      <c r="AS17" s="190"/>
      <c r="AT17" s="190"/>
      <c r="AU17" s="190"/>
      <c r="AV17" s="190"/>
      <c r="AW17" s="190"/>
      <c r="AX17" s="61"/>
      <c r="AY17" s="61"/>
      <c r="AZ17" s="61"/>
      <c r="BA17" s="61"/>
      <c r="BB17" s="61"/>
      <c r="BC17" s="61"/>
      <c r="BD17" s="61"/>
      <c r="BE17" s="61"/>
      <c r="BF17" s="61"/>
      <c r="BG17" s="61"/>
      <c r="BH17" s="61"/>
      <c r="BI17" s="61"/>
      <c r="BJ17" s="62"/>
    </row>
    <row r="18" spans="1:62" ht="6" customHeight="1">
      <c r="A18" s="60"/>
      <c r="B18" s="61"/>
      <c r="C18" s="61"/>
      <c r="D18" s="61"/>
      <c r="E18" s="61"/>
      <c r="F18" s="61"/>
      <c r="G18" s="61"/>
      <c r="H18" s="61"/>
      <c r="I18" s="61"/>
      <c r="J18" s="61"/>
      <c r="K18" s="61"/>
      <c r="L18" s="61"/>
      <c r="M18" s="61"/>
      <c r="N18" s="190"/>
      <c r="O18" s="190"/>
      <c r="P18" s="190"/>
      <c r="Q18" s="190"/>
      <c r="R18" s="190"/>
      <c r="S18" s="190"/>
      <c r="T18" s="156" t="str">
        <f>IF(VLOOKUP($AA$10,収集日程!$B$1:$J$600,9,0)="","",VLOOKUP($AA$10,収集日程!$B$1:$J$600,9,0))</f>
        <v/>
      </c>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90"/>
      <c r="AS18" s="190"/>
      <c r="AT18" s="190"/>
      <c r="AU18" s="190"/>
      <c r="AV18" s="190"/>
      <c r="AW18" s="190"/>
      <c r="AX18" s="61"/>
      <c r="AY18" s="61"/>
      <c r="AZ18" s="61"/>
      <c r="BA18" s="61"/>
      <c r="BB18" s="61"/>
      <c r="BC18" s="61"/>
      <c r="BD18" s="61"/>
      <c r="BE18" s="61"/>
      <c r="BF18" s="61"/>
      <c r="BG18" s="61"/>
      <c r="BH18" s="61"/>
      <c r="BI18" s="61"/>
      <c r="BJ18" s="62"/>
    </row>
    <row r="19" spans="1:62" ht="6" customHeight="1">
      <c r="A19" s="60"/>
      <c r="B19" s="61"/>
      <c r="C19" s="63"/>
      <c r="D19" s="64"/>
      <c r="E19" s="64"/>
      <c r="F19" s="64"/>
      <c r="G19" s="64"/>
      <c r="H19" s="64"/>
      <c r="I19" s="64"/>
      <c r="J19" s="64"/>
      <c r="K19" s="64"/>
      <c r="L19" s="64"/>
      <c r="M19" s="64"/>
      <c r="N19" s="64"/>
      <c r="O19" s="158">
        <v>8</v>
      </c>
      <c r="P19" s="158"/>
      <c r="Q19" s="178" t="s">
        <v>6</v>
      </c>
      <c r="R19" s="178"/>
      <c r="S19" s="64"/>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63"/>
      <c r="AS19" s="158">
        <v>9</v>
      </c>
      <c r="AT19" s="158"/>
      <c r="AU19" s="178" t="s">
        <v>6</v>
      </c>
      <c r="AV19" s="178"/>
      <c r="AW19" s="63"/>
      <c r="AX19" s="63"/>
      <c r="AY19" s="63"/>
      <c r="AZ19" s="63"/>
      <c r="BA19" s="63"/>
      <c r="BB19" s="63"/>
      <c r="BC19" s="63"/>
      <c r="BD19" s="63"/>
      <c r="BE19" s="63"/>
      <c r="BF19" s="63"/>
      <c r="BG19" s="63"/>
      <c r="BH19" s="63"/>
      <c r="BI19" s="61"/>
      <c r="BJ19" s="62"/>
    </row>
    <row r="20" spans="1:62" ht="6" customHeight="1">
      <c r="A20" s="60"/>
      <c r="B20" s="61"/>
      <c r="C20" s="64"/>
      <c r="D20" s="64"/>
      <c r="E20" s="64"/>
      <c r="F20" s="64"/>
      <c r="G20" s="64"/>
      <c r="H20" s="64"/>
      <c r="I20" s="64"/>
      <c r="J20" s="64"/>
      <c r="K20" s="64"/>
      <c r="L20" s="64"/>
      <c r="M20" s="64"/>
      <c r="N20" s="64"/>
      <c r="O20" s="158"/>
      <c r="P20" s="158"/>
      <c r="Q20" s="178"/>
      <c r="R20" s="178"/>
      <c r="S20" s="64"/>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63"/>
      <c r="AS20" s="158"/>
      <c r="AT20" s="158"/>
      <c r="AU20" s="178"/>
      <c r="AV20" s="178"/>
      <c r="AW20" s="63"/>
      <c r="AX20" s="63"/>
      <c r="AY20" s="63"/>
      <c r="AZ20" s="63"/>
      <c r="BA20" s="63"/>
      <c r="BB20" s="63"/>
      <c r="BC20" s="63"/>
      <c r="BD20" s="63"/>
      <c r="BE20" s="63"/>
      <c r="BF20" s="63"/>
      <c r="BG20" s="63"/>
      <c r="BH20" s="63"/>
      <c r="BI20" s="61"/>
      <c r="BJ20" s="62"/>
    </row>
    <row r="21" spans="1:62" ht="6" customHeight="1">
      <c r="A21" s="60"/>
      <c r="B21" s="61"/>
      <c r="C21" s="64"/>
      <c r="D21" s="64"/>
      <c r="E21" s="64"/>
      <c r="F21" s="64"/>
      <c r="G21" s="64"/>
      <c r="H21" s="64"/>
      <c r="I21" s="64"/>
      <c r="J21" s="64"/>
      <c r="K21" s="64"/>
      <c r="L21" s="64"/>
      <c r="M21" s="64"/>
      <c r="N21" s="64"/>
      <c r="O21" s="159"/>
      <c r="P21" s="159"/>
      <c r="Q21" s="179"/>
      <c r="R21" s="179"/>
      <c r="S21" s="54"/>
      <c r="T21" s="54"/>
      <c r="U21" s="64"/>
      <c r="V21" s="64"/>
      <c r="W21" s="64"/>
      <c r="X21" s="64"/>
      <c r="Y21" s="64"/>
      <c r="Z21" s="64"/>
      <c r="AA21" s="64"/>
      <c r="AB21" s="64"/>
      <c r="AC21" s="64"/>
      <c r="AD21" s="64"/>
      <c r="AE21" s="61"/>
      <c r="AF21" s="61"/>
      <c r="AG21" s="55"/>
      <c r="AH21" s="55"/>
      <c r="AI21" s="55"/>
      <c r="AJ21" s="55"/>
      <c r="AK21" s="55"/>
      <c r="AL21" s="55"/>
      <c r="AM21" s="55"/>
      <c r="AN21" s="55"/>
      <c r="AO21" s="55"/>
      <c r="AP21" s="55"/>
      <c r="AQ21" s="55"/>
      <c r="AR21" s="55"/>
      <c r="AS21" s="159"/>
      <c r="AT21" s="159"/>
      <c r="AU21" s="179"/>
      <c r="AV21" s="179"/>
      <c r="AW21" s="55"/>
      <c r="AX21" s="55"/>
      <c r="AY21" s="55"/>
      <c r="AZ21" s="55"/>
      <c r="BA21" s="55"/>
      <c r="BB21" s="55"/>
      <c r="BC21" s="55"/>
      <c r="BD21" s="55"/>
      <c r="BE21" s="55"/>
      <c r="BF21" s="55"/>
      <c r="BG21" s="55"/>
      <c r="BH21" s="55"/>
      <c r="BI21" s="61"/>
      <c r="BJ21" s="62"/>
    </row>
    <row r="22" spans="1:62" ht="6" customHeight="1">
      <c r="A22" s="60"/>
      <c r="B22" s="61"/>
      <c r="C22" s="191" t="s">
        <v>7</v>
      </c>
      <c r="D22" s="192"/>
      <c r="E22" s="192"/>
      <c r="F22" s="193"/>
      <c r="G22" s="160" t="s">
        <v>0</v>
      </c>
      <c r="H22" s="161"/>
      <c r="I22" s="161"/>
      <c r="J22" s="162"/>
      <c r="K22" s="160" t="s">
        <v>1</v>
      </c>
      <c r="L22" s="161"/>
      <c r="M22" s="161"/>
      <c r="N22" s="162"/>
      <c r="O22" s="160" t="s">
        <v>2</v>
      </c>
      <c r="P22" s="161"/>
      <c r="Q22" s="161"/>
      <c r="R22" s="162"/>
      <c r="S22" s="160" t="s">
        <v>3</v>
      </c>
      <c r="T22" s="161"/>
      <c r="U22" s="161"/>
      <c r="V22" s="162"/>
      <c r="W22" s="160" t="s">
        <v>4</v>
      </c>
      <c r="X22" s="161"/>
      <c r="Y22" s="161"/>
      <c r="Z22" s="162"/>
      <c r="AA22" s="169" t="s">
        <v>5</v>
      </c>
      <c r="AB22" s="170"/>
      <c r="AC22" s="170"/>
      <c r="AD22" s="171"/>
      <c r="AE22" s="61"/>
      <c r="AF22" s="61"/>
      <c r="AG22" s="191" t="s">
        <v>7</v>
      </c>
      <c r="AH22" s="192"/>
      <c r="AI22" s="192"/>
      <c r="AJ22" s="193"/>
      <c r="AK22" s="160" t="s">
        <v>0</v>
      </c>
      <c r="AL22" s="161"/>
      <c r="AM22" s="161"/>
      <c r="AN22" s="162"/>
      <c r="AO22" s="160" t="s">
        <v>1</v>
      </c>
      <c r="AP22" s="161"/>
      <c r="AQ22" s="161"/>
      <c r="AR22" s="162"/>
      <c r="AS22" s="160" t="s">
        <v>2</v>
      </c>
      <c r="AT22" s="161"/>
      <c r="AU22" s="161"/>
      <c r="AV22" s="162"/>
      <c r="AW22" s="160" t="s">
        <v>3</v>
      </c>
      <c r="AX22" s="161"/>
      <c r="AY22" s="161"/>
      <c r="AZ22" s="162"/>
      <c r="BA22" s="160" t="s">
        <v>4</v>
      </c>
      <c r="BB22" s="161"/>
      <c r="BC22" s="161"/>
      <c r="BD22" s="162"/>
      <c r="BE22" s="169" t="s">
        <v>5</v>
      </c>
      <c r="BF22" s="170"/>
      <c r="BG22" s="170"/>
      <c r="BH22" s="171"/>
      <c r="BI22" s="61"/>
      <c r="BJ22" s="62"/>
    </row>
    <row r="23" spans="1:62" ht="6" customHeight="1">
      <c r="A23" s="60"/>
      <c r="B23" s="61"/>
      <c r="C23" s="194"/>
      <c r="D23" s="195"/>
      <c r="E23" s="195"/>
      <c r="F23" s="196"/>
      <c r="G23" s="163"/>
      <c r="H23" s="164"/>
      <c r="I23" s="164"/>
      <c r="J23" s="165"/>
      <c r="K23" s="163"/>
      <c r="L23" s="164"/>
      <c r="M23" s="164"/>
      <c r="N23" s="165"/>
      <c r="O23" s="163"/>
      <c r="P23" s="164"/>
      <c r="Q23" s="164"/>
      <c r="R23" s="165"/>
      <c r="S23" s="163"/>
      <c r="T23" s="164"/>
      <c r="U23" s="164"/>
      <c r="V23" s="165"/>
      <c r="W23" s="163"/>
      <c r="X23" s="164"/>
      <c r="Y23" s="164"/>
      <c r="Z23" s="165"/>
      <c r="AA23" s="172"/>
      <c r="AB23" s="173"/>
      <c r="AC23" s="173"/>
      <c r="AD23" s="174"/>
      <c r="AE23" s="61"/>
      <c r="AF23" s="61"/>
      <c r="AG23" s="194"/>
      <c r="AH23" s="195"/>
      <c r="AI23" s="195"/>
      <c r="AJ23" s="196"/>
      <c r="AK23" s="163"/>
      <c r="AL23" s="164"/>
      <c r="AM23" s="164"/>
      <c r="AN23" s="165"/>
      <c r="AO23" s="163"/>
      <c r="AP23" s="164"/>
      <c r="AQ23" s="164"/>
      <c r="AR23" s="165"/>
      <c r="AS23" s="163"/>
      <c r="AT23" s="164"/>
      <c r="AU23" s="164"/>
      <c r="AV23" s="165"/>
      <c r="AW23" s="163"/>
      <c r="AX23" s="164"/>
      <c r="AY23" s="164"/>
      <c r="AZ23" s="165"/>
      <c r="BA23" s="163"/>
      <c r="BB23" s="164"/>
      <c r="BC23" s="164"/>
      <c r="BD23" s="165"/>
      <c r="BE23" s="172"/>
      <c r="BF23" s="173"/>
      <c r="BG23" s="173"/>
      <c r="BH23" s="174"/>
      <c r="BI23" s="61"/>
      <c r="BJ23" s="62"/>
    </row>
    <row r="24" spans="1:62" ht="6" customHeight="1">
      <c r="A24" s="60"/>
      <c r="B24" s="61"/>
      <c r="C24" s="197"/>
      <c r="D24" s="198"/>
      <c r="E24" s="198"/>
      <c r="F24" s="199"/>
      <c r="G24" s="166"/>
      <c r="H24" s="167"/>
      <c r="I24" s="167"/>
      <c r="J24" s="168"/>
      <c r="K24" s="166"/>
      <c r="L24" s="167"/>
      <c r="M24" s="167"/>
      <c r="N24" s="168"/>
      <c r="O24" s="166"/>
      <c r="P24" s="167"/>
      <c r="Q24" s="167"/>
      <c r="R24" s="168"/>
      <c r="S24" s="166"/>
      <c r="T24" s="167"/>
      <c r="U24" s="167"/>
      <c r="V24" s="168"/>
      <c r="W24" s="166"/>
      <c r="X24" s="167"/>
      <c r="Y24" s="167"/>
      <c r="Z24" s="168"/>
      <c r="AA24" s="175"/>
      <c r="AB24" s="176"/>
      <c r="AC24" s="176"/>
      <c r="AD24" s="177"/>
      <c r="AE24" s="61"/>
      <c r="AF24" s="61"/>
      <c r="AG24" s="197"/>
      <c r="AH24" s="198"/>
      <c r="AI24" s="198"/>
      <c r="AJ24" s="199"/>
      <c r="AK24" s="166"/>
      <c r="AL24" s="167"/>
      <c r="AM24" s="167"/>
      <c r="AN24" s="168"/>
      <c r="AO24" s="166"/>
      <c r="AP24" s="167"/>
      <c r="AQ24" s="167"/>
      <c r="AR24" s="168"/>
      <c r="AS24" s="166"/>
      <c r="AT24" s="167"/>
      <c r="AU24" s="167"/>
      <c r="AV24" s="168"/>
      <c r="AW24" s="166"/>
      <c r="AX24" s="167"/>
      <c r="AY24" s="167"/>
      <c r="AZ24" s="168"/>
      <c r="BA24" s="166"/>
      <c r="BB24" s="167"/>
      <c r="BC24" s="167"/>
      <c r="BD24" s="168"/>
      <c r="BE24" s="175"/>
      <c r="BF24" s="176"/>
      <c r="BG24" s="176"/>
      <c r="BH24" s="177"/>
      <c r="BI24" s="61"/>
      <c r="BJ24" s="62"/>
    </row>
    <row r="25" spans="1:62" ht="6" customHeight="1">
      <c r="A25" s="60"/>
      <c r="B25" s="61"/>
      <c r="C25" s="139">
        <f>DATE($K$3,O19,1)-WEEKDAY(DATE($K$3,O19,1))+1</f>
        <v>45865</v>
      </c>
      <c r="D25" s="140"/>
      <c r="E25" s="16"/>
      <c r="F25" s="17"/>
      <c r="G25" s="131">
        <f>C25+1</f>
        <v>45866</v>
      </c>
      <c r="H25" s="132"/>
      <c r="I25" s="16"/>
      <c r="J25" s="17"/>
      <c r="K25" s="131">
        <f>G25+1</f>
        <v>45867</v>
      </c>
      <c r="L25" s="132"/>
      <c r="M25" s="16"/>
      <c r="N25" s="17"/>
      <c r="O25" s="131">
        <f>K25+1</f>
        <v>45868</v>
      </c>
      <c r="P25" s="132"/>
      <c r="Q25" s="18"/>
      <c r="R25" s="19"/>
      <c r="S25" s="131">
        <f>O25+1</f>
        <v>45869</v>
      </c>
      <c r="T25" s="132"/>
      <c r="U25" s="16"/>
      <c r="V25" s="17"/>
      <c r="W25" s="131">
        <f>S25+1</f>
        <v>45870</v>
      </c>
      <c r="X25" s="132"/>
      <c r="Y25" s="16"/>
      <c r="Z25" s="17"/>
      <c r="AA25" s="135">
        <f>W25+1</f>
        <v>45871</v>
      </c>
      <c r="AB25" s="136"/>
      <c r="AC25" s="20"/>
      <c r="AD25" s="21"/>
      <c r="AE25" s="56"/>
      <c r="AF25" s="56"/>
      <c r="AG25" s="139">
        <f>DATE($K$3,AS19,1)-WEEKDAY(DATE($K$3,AS19,1))+1</f>
        <v>45900</v>
      </c>
      <c r="AH25" s="140"/>
      <c r="AI25" s="16"/>
      <c r="AJ25" s="17"/>
      <c r="AK25" s="131">
        <f>AG25+1</f>
        <v>45901</v>
      </c>
      <c r="AL25" s="132"/>
      <c r="AM25" s="16"/>
      <c r="AN25" s="17"/>
      <c r="AO25" s="131">
        <f>AK25+1</f>
        <v>45902</v>
      </c>
      <c r="AP25" s="132"/>
      <c r="AQ25" s="16"/>
      <c r="AR25" s="17"/>
      <c r="AS25" s="131">
        <f>AO25+1</f>
        <v>45903</v>
      </c>
      <c r="AT25" s="132"/>
      <c r="AU25" s="16"/>
      <c r="AV25" s="17"/>
      <c r="AW25" s="131">
        <f>AS25+1</f>
        <v>45904</v>
      </c>
      <c r="AX25" s="132"/>
      <c r="AY25" s="16"/>
      <c r="AZ25" s="17"/>
      <c r="BA25" s="131">
        <f>AW25+1</f>
        <v>45905</v>
      </c>
      <c r="BB25" s="132"/>
      <c r="BC25" s="16"/>
      <c r="BD25" s="17"/>
      <c r="BE25" s="135">
        <f>BA25+1</f>
        <v>45906</v>
      </c>
      <c r="BF25" s="136"/>
      <c r="BG25" s="20"/>
      <c r="BH25" s="21"/>
      <c r="BI25" s="61"/>
      <c r="BJ25" s="62"/>
    </row>
    <row r="26" spans="1:62" ht="6" customHeight="1">
      <c r="A26" s="60"/>
      <c r="B26" s="61"/>
      <c r="C26" s="141"/>
      <c r="D26" s="142"/>
      <c r="E26" s="22"/>
      <c r="F26" s="23"/>
      <c r="G26" s="133"/>
      <c r="H26" s="134"/>
      <c r="I26" s="22"/>
      <c r="J26" s="23"/>
      <c r="K26" s="133"/>
      <c r="L26" s="134"/>
      <c r="M26" s="22"/>
      <c r="N26" s="23"/>
      <c r="O26" s="133"/>
      <c r="P26" s="134"/>
      <c r="Q26" s="24"/>
      <c r="R26" s="25"/>
      <c r="S26" s="133"/>
      <c r="T26" s="134"/>
      <c r="U26" s="22"/>
      <c r="V26" s="23"/>
      <c r="W26" s="133"/>
      <c r="X26" s="134"/>
      <c r="Y26" s="22"/>
      <c r="Z26" s="23"/>
      <c r="AA26" s="137"/>
      <c r="AB26" s="138"/>
      <c r="AC26" s="26"/>
      <c r="AD26" s="27"/>
      <c r="AE26" s="56"/>
      <c r="AF26" s="56"/>
      <c r="AG26" s="141"/>
      <c r="AH26" s="142"/>
      <c r="AI26" s="22"/>
      <c r="AJ26" s="23"/>
      <c r="AK26" s="133"/>
      <c r="AL26" s="134"/>
      <c r="AM26" s="22"/>
      <c r="AN26" s="23"/>
      <c r="AO26" s="133"/>
      <c r="AP26" s="134"/>
      <c r="AQ26" s="22"/>
      <c r="AR26" s="23"/>
      <c r="AS26" s="133"/>
      <c r="AT26" s="134"/>
      <c r="AU26" s="22"/>
      <c r="AV26" s="23"/>
      <c r="AW26" s="133"/>
      <c r="AX26" s="134"/>
      <c r="AY26" s="22"/>
      <c r="AZ26" s="23"/>
      <c r="BA26" s="133"/>
      <c r="BB26" s="134"/>
      <c r="BC26" s="22"/>
      <c r="BD26" s="23"/>
      <c r="BE26" s="137"/>
      <c r="BF26" s="138"/>
      <c r="BG26" s="26"/>
      <c r="BH26" s="27"/>
      <c r="BI26" s="61"/>
      <c r="BJ26" s="62"/>
    </row>
    <row r="27" spans="1:62" ht="6" customHeight="1">
      <c r="A27" s="60"/>
      <c r="B27" s="61"/>
      <c r="C27" s="141"/>
      <c r="D27" s="142"/>
      <c r="E27" s="22"/>
      <c r="F27" s="23"/>
      <c r="G27" s="133"/>
      <c r="H27" s="134"/>
      <c r="I27" s="22"/>
      <c r="J27" s="23"/>
      <c r="K27" s="133"/>
      <c r="L27" s="134"/>
      <c r="M27" s="22"/>
      <c r="N27" s="23"/>
      <c r="O27" s="133"/>
      <c r="P27" s="134"/>
      <c r="Q27" s="24"/>
      <c r="R27" s="25"/>
      <c r="S27" s="133"/>
      <c r="T27" s="134"/>
      <c r="U27" s="22"/>
      <c r="V27" s="23"/>
      <c r="W27" s="133"/>
      <c r="X27" s="134"/>
      <c r="Y27" s="22"/>
      <c r="Z27" s="23"/>
      <c r="AA27" s="137"/>
      <c r="AB27" s="138"/>
      <c r="AC27" s="26"/>
      <c r="AD27" s="27"/>
      <c r="AE27" s="56"/>
      <c r="AF27" s="56"/>
      <c r="AG27" s="141"/>
      <c r="AH27" s="142"/>
      <c r="AI27" s="22"/>
      <c r="AJ27" s="23"/>
      <c r="AK27" s="133"/>
      <c r="AL27" s="134"/>
      <c r="AM27" s="22"/>
      <c r="AN27" s="23"/>
      <c r="AO27" s="133"/>
      <c r="AP27" s="134"/>
      <c r="AQ27" s="22"/>
      <c r="AR27" s="23"/>
      <c r="AS27" s="133"/>
      <c r="AT27" s="134"/>
      <c r="AU27" s="22"/>
      <c r="AV27" s="23"/>
      <c r="AW27" s="133"/>
      <c r="AX27" s="134"/>
      <c r="AY27" s="22"/>
      <c r="AZ27" s="23"/>
      <c r="BA27" s="133"/>
      <c r="BB27" s="134"/>
      <c r="BC27" s="22"/>
      <c r="BD27" s="23"/>
      <c r="BE27" s="137"/>
      <c r="BF27" s="138"/>
      <c r="BG27" s="26"/>
      <c r="BH27" s="27"/>
      <c r="BI27" s="61"/>
      <c r="BJ27" s="62"/>
    </row>
    <row r="28" spans="1:62" ht="6" customHeight="1">
      <c r="A28" s="60"/>
      <c r="B28" s="61"/>
      <c r="C28" s="28"/>
      <c r="D28" s="26"/>
      <c r="E28" s="26"/>
      <c r="F28" s="27"/>
      <c r="G28" s="143"/>
      <c r="H28" s="144"/>
      <c r="I28" s="144"/>
      <c r="J28" s="145"/>
      <c r="K28" s="143"/>
      <c r="L28" s="144"/>
      <c r="M28" s="144"/>
      <c r="N28" s="145"/>
      <c r="O28" s="143"/>
      <c r="P28" s="144"/>
      <c r="Q28" s="144"/>
      <c r="R28" s="145"/>
      <c r="S28" s="143"/>
      <c r="T28" s="144"/>
      <c r="U28" s="144"/>
      <c r="V28" s="145"/>
      <c r="W28" s="143"/>
      <c r="X28" s="144"/>
      <c r="Y28" s="144"/>
      <c r="Z28" s="145"/>
      <c r="AA28" s="28"/>
      <c r="AB28" s="26"/>
      <c r="AC28" s="26"/>
      <c r="AD28" s="27"/>
      <c r="AE28" s="56"/>
      <c r="AF28" s="56"/>
      <c r="AG28" s="28"/>
      <c r="AH28" s="26"/>
      <c r="AI28" s="26"/>
      <c r="AJ28" s="27"/>
      <c r="AK28" s="143"/>
      <c r="AL28" s="144"/>
      <c r="AM28" s="144"/>
      <c r="AN28" s="145"/>
      <c r="AO28" s="143"/>
      <c r="AP28" s="144"/>
      <c r="AQ28" s="144"/>
      <c r="AR28" s="145"/>
      <c r="AS28" s="143"/>
      <c r="AT28" s="144"/>
      <c r="AU28" s="144"/>
      <c r="AV28" s="145"/>
      <c r="AW28" s="143"/>
      <c r="AX28" s="144"/>
      <c r="AY28" s="144"/>
      <c r="AZ28" s="145"/>
      <c r="BA28" s="143"/>
      <c r="BB28" s="144"/>
      <c r="BC28" s="144"/>
      <c r="BD28" s="145"/>
      <c r="BE28" s="28"/>
      <c r="BF28" s="26"/>
      <c r="BG28" s="26"/>
      <c r="BH28" s="27"/>
      <c r="BI28" s="61"/>
      <c r="BJ28" s="62"/>
    </row>
    <row r="29" spans="1:62" ht="6" customHeight="1">
      <c r="A29" s="60"/>
      <c r="B29" s="61"/>
      <c r="C29" s="28"/>
      <c r="D29" s="26"/>
      <c r="E29" s="26"/>
      <c r="F29" s="27"/>
      <c r="G29" s="143"/>
      <c r="H29" s="144"/>
      <c r="I29" s="144"/>
      <c r="J29" s="145"/>
      <c r="K29" s="143"/>
      <c r="L29" s="144"/>
      <c r="M29" s="144"/>
      <c r="N29" s="145"/>
      <c r="O29" s="143"/>
      <c r="P29" s="144"/>
      <c r="Q29" s="144"/>
      <c r="R29" s="145"/>
      <c r="S29" s="143"/>
      <c r="T29" s="144"/>
      <c r="U29" s="144"/>
      <c r="V29" s="145"/>
      <c r="W29" s="143"/>
      <c r="X29" s="144"/>
      <c r="Y29" s="144"/>
      <c r="Z29" s="145"/>
      <c r="AA29" s="28"/>
      <c r="AB29" s="26"/>
      <c r="AC29" s="26"/>
      <c r="AD29" s="27"/>
      <c r="AE29" s="56"/>
      <c r="AF29" s="56"/>
      <c r="AG29" s="28"/>
      <c r="AH29" s="26"/>
      <c r="AI29" s="26"/>
      <c r="AJ29" s="27"/>
      <c r="AK29" s="143"/>
      <c r="AL29" s="144"/>
      <c r="AM29" s="144"/>
      <c r="AN29" s="145"/>
      <c r="AO29" s="143"/>
      <c r="AP29" s="144"/>
      <c r="AQ29" s="144"/>
      <c r="AR29" s="145"/>
      <c r="AS29" s="143"/>
      <c r="AT29" s="144"/>
      <c r="AU29" s="144"/>
      <c r="AV29" s="145"/>
      <c r="AW29" s="143"/>
      <c r="AX29" s="144"/>
      <c r="AY29" s="144"/>
      <c r="AZ29" s="145"/>
      <c r="BA29" s="143"/>
      <c r="BB29" s="144"/>
      <c r="BC29" s="144"/>
      <c r="BD29" s="145"/>
      <c r="BE29" s="28"/>
      <c r="BF29" s="26"/>
      <c r="BG29" s="26"/>
      <c r="BH29" s="27"/>
      <c r="BI29" s="61"/>
      <c r="BJ29" s="62"/>
    </row>
    <row r="30" spans="1:62" ht="6" customHeight="1">
      <c r="A30" s="60"/>
      <c r="B30" s="61"/>
      <c r="C30" s="28"/>
      <c r="D30" s="26"/>
      <c r="E30" s="26"/>
      <c r="F30" s="27"/>
      <c r="G30" s="150"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30" s="151"/>
      <c r="I30" s="151"/>
      <c r="J30" s="152"/>
      <c r="K30" s="150"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51"/>
      <c r="M30" s="151"/>
      <c r="N30" s="152"/>
      <c r="O30" s="150"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P30" s="151"/>
      <c r="Q30" s="151"/>
      <c r="R30" s="152"/>
      <c r="S30" s="150"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 xml:space="preserve"> </v>
      </c>
      <c r="T30" s="151"/>
      <c r="U30" s="151"/>
      <c r="V30" s="152"/>
      <c r="W30" s="150"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51"/>
      <c r="Y30" s="151"/>
      <c r="Z30" s="152"/>
      <c r="AA30" s="28"/>
      <c r="AB30" s="26"/>
      <c r="AC30" s="26"/>
      <c r="AD30" s="27"/>
      <c r="AE30" s="56"/>
      <c r="AF30" s="56"/>
      <c r="AG30" s="28"/>
      <c r="AH30" s="26"/>
      <c r="AI30" s="26"/>
      <c r="AJ30" s="27"/>
      <c r="AK30" s="150"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0" s="151"/>
      <c r="AM30" s="151"/>
      <c r="AN30" s="152"/>
      <c r="AO30" s="150"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51"/>
      <c r="AQ30" s="151"/>
      <c r="AR30" s="152"/>
      <c r="AS30" s="150"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30" s="151"/>
      <c r="AU30" s="151"/>
      <c r="AV30" s="152"/>
      <c r="AW30" s="150"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30" s="151"/>
      <c r="AY30" s="151"/>
      <c r="AZ30" s="152"/>
      <c r="BA30" s="150"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51"/>
      <c r="BC30" s="151"/>
      <c r="BD30" s="152"/>
      <c r="BE30" s="28"/>
      <c r="BF30" s="26"/>
      <c r="BG30" s="26"/>
      <c r="BH30" s="27"/>
      <c r="BI30" s="61"/>
      <c r="BJ30" s="62"/>
    </row>
    <row r="31" spans="1:62" ht="6" customHeight="1">
      <c r="A31" s="60"/>
      <c r="B31" s="61"/>
      <c r="C31" s="28"/>
      <c r="D31" s="26"/>
      <c r="E31" s="26"/>
      <c r="F31" s="27"/>
      <c r="G31" s="150"/>
      <c r="H31" s="151"/>
      <c r="I31" s="151"/>
      <c r="J31" s="152"/>
      <c r="K31" s="150"/>
      <c r="L31" s="151"/>
      <c r="M31" s="151"/>
      <c r="N31" s="152"/>
      <c r="O31" s="150"/>
      <c r="P31" s="151"/>
      <c r="Q31" s="151"/>
      <c r="R31" s="152"/>
      <c r="S31" s="150"/>
      <c r="T31" s="151"/>
      <c r="U31" s="151"/>
      <c r="V31" s="152"/>
      <c r="W31" s="150"/>
      <c r="X31" s="151"/>
      <c r="Y31" s="151"/>
      <c r="Z31" s="152"/>
      <c r="AA31" s="28"/>
      <c r="AB31" s="26"/>
      <c r="AC31" s="26"/>
      <c r="AD31" s="27"/>
      <c r="AE31" s="56"/>
      <c r="AF31" s="56"/>
      <c r="AG31" s="28"/>
      <c r="AH31" s="26"/>
      <c r="AI31" s="26"/>
      <c r="AJ31" s="27"/>
      <c r="AK31" s="150"/>
      <c r="AL31" s="151"/>
      <c r="AM31" s="151"/>
      <c r="AN31" s="152"/>
      <c r="AO31" s="150"/>
      <c r="AP31" s="151"/>
      <c r="AQ31" s="151"/>
      <c r="AR31" s="152"/>
      <c r="AS31" s="150"/>
      <c r="AT31" s="151"/>
      <c r="AU31" s="151"/>
      <c r="AV31" s="152"/>
      <c r="AW31" s="150"/>
      <c r="AX31" s="151"/>
      <c r="AY31" s="151"/>
      <c r="AZ31" s="152"/>
      <c r="BA31" s="150"/>
      <c r="BB31" s="151"/>
      <c r="BC31" s="151"/>
      <c r="BD31" s="152"/>
      <c r="BE31" s="28"/>
      <c r="BF31" s="26"/>
      <c r="BG31" s="26"/>
      <c r="BH31" s="27"/>
      <c r="BI31" s="61"/>
      <c r="BJ31" s="62"/>
    </row>
    <row r="32" spans="1:62" ht="6" customHeight="1">
      <c r="A32" s="60"/>
      <c r="B32" s="61"/>
      <c r="C32" s="28"/>
      <c r="D32" s="26"/>
      <c r="E32" s="26"/>
      <c r="F32" s="27"/>
      <c r="G32" s="150"/>
      <c r="H32" s="151"/>
      <c r="I32" s="151"/>
      <c r="J32" s="152"/>
      <c r="K32" s="150"/>
      <c r="L32" s="151"/>
      <c r="M32" s="151"/>
      <c r="N32" s="152"/>
      <c r="O32" s="150"/>
      <c r="P32" s="151"/>
      <c r="Q32" s="151"/>
      <c r="R32" s="152"/>
      <c r="S32" s="150"/>
      <c r="T32" s="151"/>
      <c r="U32" s="151"/>
      <c r="V32" s="152"/>
      <c r="W32" s="150"/>
      <c r="X32" s="151"/>
      <c r="Y32" s="151"/>
      <c r="Z32" s="152"/>
      <c r="AA32" s="28"/>
      <c r="AB32" s="26"/>
      <c r="AC32" s="26"/>
      <c r="AD32" s="27"/>
      <c r="AE32" s="56"/>
      <c r="AF32" s="56"/>
      <c r="AG32" s="28"/>
      <c r="AH32" s="26"/>
      <c r="AI32" s="26"/>
      <c r="AJ32" s="27"/>
      <c r="AK32" s="150"/>
      <c r="AL32" s="151"/>
      <c r="AM32" s="151"/>
      <c r="AN32" s="152"/>
      <c r="AO32" s="150"/>
      <c r="AP32" s="151"/>
      <c r="AQ32" s="151"/>
      <c r="AR32" s="152"/>
      <c r="AS32" s="150"/>
      <c r="AT32" s="151"/>
      <c r="AU32" s="151"/>
      <c r="AV32" s="152"/>
      <c r="AW32" s="150"/>
      <c r="AX32" s="151"/>
      <c r="AY32" s="151"/>
      <c r="AZ32" s="152"/>
      <c r="BA32" s="150"/>
      <c r="BB32" s="151"/>
      <c r="BC32" s="151"/>
      <c r="BD32" s="152"/>
      <c r="BE32" s="28"/>
      <c r="BF32" s="26"/>
      <c r="BG32" s="26"/>
      <c r="BH32" s="27"/>
      <c r="BI32" s="61"/>
      <c r="BJ32" s="62"/>
    </row>
    <row r="33" spans="1:62" ht="6" customHeight="1">
      <c r="A33" s="60"/>
      <c r="B33" s="61"/>
      <c r="C33" s="29"/>
      <c r="D33" s="30"/>
      <c r="E33" s="30"/>
      <c r="F33" s="31"/>
      <c r="G33" s="153"/>
      <c r="H33" s="154"/>
      <c r="I33" s="154"/>
      <c r="J33" s="155"/>
      <c r="K33" s="153"/>
      <c r="L33" s="154"/>
      <c r="M33" s="154"/>
      <c r="N33" s="155"/>
      <c r="O33" s="153"/>
      <c r="P33" s="154"/>
      <c r="Q33" s="154"/>
      <c r="R33" s="155"/>
      <c r="S33" s="153"/>
      <c r="T33" s="154"/>
      <c r="U33" s="154"/>
      <c r="V33" s="155"/>
      <c r="W33" s="153"/>
      <c r="X33" s="154"/>
      <c r="Y33" s="154"/>
      <c r="Z33" s="155"/>
      <c r="AA33" s="29"/>
      <c r="AB33" s="30"/>
      <c r="AC33" s="30"/>
      <c r="AD33" s="31"/>
      <c r="AE33" s="56"/>
      <c r="AF33" s="56"/>
      <c r="AG33" s="29"/>
      <c r="AH33" s="30"/>
      <c r="AI33" s="30"/>
      <c r="AJ33" s="31"/>
      <c r="AK33" s="153"/>
      <c r="AL33" s="154"/>
      <c r="AM33" s="154"/>
      <c r="AN33" s="155"/>
      <c r="AO33" s="153"/>
      <c r="AP33" s="154"/>
      <c r="AQ33" s="154"/>
      <c r="AR33" s="155"/>
      <c r="AS33" s="153"/>
      <c r="AT33" s="154"/>
      <c r="AU33" s="154"/>
      <c r="AV33" s="155"/>
      <c r="AW33" s="153"/>
      <c r="AX33" s="154"/>
      <c r="AY33" s="154"/>
      <c r="AZ33" s="155"/>
      <c r="BA33" s="153"/>
      <c r="BB33" s="154"/>
      <c r="BC33" s="154"/>
      <c r="BD33" s="155"/>
      <c r="BE33" s="29"/>
      <c r="BF33" s="30"/>
      <c r="BG33" s="30"/>
      <c r="BH33" s="31"/>
      <c r="BI33" s="61"/>
      <c r="BJ33" s="62"/>
    </row>
    <row r="34" spans="1:62" ht="6" customHeight="1">
      <c r="A34" s="60"/>
      <c r="B34" s="61"/>
      <c r="C34" s="139">
        <f>AA25+1</f>
        <v>45872</v>
      </c>
      <c r="D34" s="140"/>
      <c r="E34" s="16"/>
      <c r="F34" s="17"/>
      <c r="G34" s="146">
        <f>C34+1</f>
        <v>45873</v>
      </c>
      <c r="H34" s="147"/>
      <c r="I34" s="32"/>
      <c r="J34" s="33"/>
      <c r="K34" s="146">
        <f>G34+1</f>
        <v>45874</v>
      </c>
      <c r="L34" s="147"/>
      <c r="M34" s="32"/>
      <c r="N34" s="33"/>
      <c r="O34" s="146">
        <f>K34+1</f>
        <v>45875</v>
      </c>
      <c r="P34" s="147"/>
      <c r="Q34" s="32"/>
      <c r="R34" s="33"/>
      <c r="S34" s="146">
        <f>O34+1</f>
        <v>45876</v>
      </c>
      <c r="T34" s="147"/>
      <c r="U34" s="32"/>
      <c r="V34" s="33"/>
      <c r="W34" s="146">
        <f>S34+1</f>
        <v>45877</v>
      </c>
      <c r="X34" s="147"/>
      <c r="Y34" s="32"/>
      <c r="Z34" s="33"/>
      <c r="AA34" s="135">
        <f>W34+1</f>
        <v>45878</v>
      </c>
      <c r="AB34" s="136"/>
      <c r="AC34" s="20"/>
      <c r="AD34" s="21"/>
      <c r="AE34" s="56"/>
      <c r="AF34" s="56"/>
      <c r="AG34" s="139">
        <f>BE25+1</f>
        <v>45907</v>
      </c>
      <c r="AH34" s="140"/>
      <c r="AI34" s="16"/>
      <c r="AJ34" s="17"/>
      <c r="AK34" s="131">
        <f>AG34+1</f>
        <v>45908</v>
      </c>
      <c r="AL34" s="132"/>
      <c r="AM34" s="16"/>
      <c r="AN34" s="17"/>
      <c r="AO34" s="131">
        <f>AK34+1</f>
        <v>45909</v>
      </c>
      <c r="AP34" s="132"/>
      <c r="AQ34" s="16"/>
      <c r="AR34" s="17"/>
      <c r="AS34" s="131">
        <f>AO34+1</f>
        <v>45910</v>
      </c>
      <c r="AT34" s="132"/>
      <c r="AU34" s="16"/>
      <c r="AV34" s="17"/>
      <c r="AW34" s="131">
        <f>AS34+1</f>
        <v>45911</v>
      </c>
      <c r="AX34" s="132"/>
      <c r="AY34" s="16"/>
      <c r="AZ34" s="17"/>
      <c r="BA34" s="131">
        <f>AW34+1</f>
        <v>45912</v>
      </c>
      <c r="BB34" s="132"/>
      <c r="BC34" s="16"/>
      <c r="BD34" s="17"/>
      <c r="BE34" s="135">
        <f>BA34+1</f>
        <v>45913</v>
      </c>
      <c r="BF34" s="136"/>
      <c r="BG34" s="20"/>
      <c r="BH34" s="21"/>
      <c r="BI34" s="61"/>
      <c r="BJ34" s="62"/>
    </row>
    <row r="35" spans="1:62" ht="6" customHeight="1">
      <c r="A35" s="60"/>
      <c r="B35" s="61"/>
      <c r="C35" s="141"/>
      <c r="D35" s="142"/>
      <c r="E35" s="22"/>
      <c r="F35" s="23"/>
      <c r="G35" s="148"/>
      <c r="H35" s="149"/>
      <c r="I35" s="34"/>
      <c r="J35" s="35"/>
      <c r="K35" s="148"/>
      <c r="L35" s="149"/>
      <c r="M35" s="34"/>
      <c r="N35" s="35"/>
      <c r="O35" s="148"/>
      <c r="P35" s="149"/>
      <c r="Q35" s="34"/>
      <c r="R35" s="35"/>
      <c r="S35" s="148"/>
      <c r="T35" s="149"/>
      <c r="U35" s="34"/>
      <c r="V35" s="35"/>
      <c r="W35" s="148"/>
      <c r="X35" s="149"/>
      <c r="Y35" s="34"/>
      <c r="Z35" s="35"/>
      <c r="AA35" s="137"/>
      <c r="AB35" s="138"/>
      <c r="AC35" s="26"/>
      <c r="AD35" s="27"/>
      <c r="AE35" s="56"/>
      <c r="AF35" s="56"/>
      <c r="AG35" s="141"/>
      <c r="AH35" s="142"/>
      <c r="AI35" s="22"/>
      <c r="AJ35" s="23"/>
      <c r="AK35" s="133"/>
      <c r="AL35" s="134"/>
      <c r="AM35" s="22"/>
      <c r="AN35" s="23"/>
      <c r="AO35" s="133"/>
      <c r="AP35" s="134"/>
      <c r="AQ35" s="22"/>
      <c r="AR35" s="23"/>
      <c r="AS35" s="133"/>
      <c r="AT35" s="134"/>
      <c r="AU35" s="22"/>
      <c r="AV35" s="23"/>
      <c r="AW35" s="133"/>
      <c r="AX35" s="134"/>
      <c r="AY35" s="22"/>
      <c r="AZ35" s="23"/>
      <c r="BA35" s="133"/>
      <c r="BB35" s="134"/>
      <c r="BC35" s="22"/>
      <c r="BD35" s="23"/>
      <c r="BE35" s="137"/>
      <c r="BF35" s="138"/>
      <c r="BG35" s="26"/>
      <c r="BH35" s="27"/>
      <c r="BI35" s="61"/>
      <c r="BJ35" s="62"/>
    </row>
    <row r="36" spans="1:62" ht="6" customHeight="1">
      <c r="A36" s="60"/>
      <c r="B36" s="61"/>
      <c r="C36" s="141"/>
      <c r="D36" s="142"/>
      <c r="E36" s="22"/>
      <c r="F36" s="23"/>
      <c r="G36" s="148"/>
      <c r="H36" s="149"/>
      <c r="I36" s="34"/>
      <c r="J36" s="35"/>
      <c r="K36" s="148"/>
      <c r="L36" s="149"/>
      <c r="M36" s="34"/>
      <c r="N36" s="35"/>
      <c r="O36" s="148"/>
      <c r="P36" s="149"/>
      <c r="Q36" s="34"/>
      <c r="R36" s="35"/>
      <c r="S36" s="148"/>
      <c r="T36" s="149"/>
      <c r="U36" s="34"/>
      <c r="V36" s="35"/>
      <c r="W36" s="148"/>
      <c r="X36" s="149"/>
      <c r="Y36" s="34"/>
      <c r="Z36" s="35"/>
      <c r="AA36" s="137"/>
      <c r="AB36" s="138"/>
      <c r="AC36" s="26"/>
      <c r="AD36" s="27"/>
      <c r="AE36" s="56"/>
      <c r="AF36" s="56"/>
      <c r="AG36" s="141"/>
      <c r="AH36" s="142"/>
      <c r="AI36" s="22"/>
      <c r="AJ36" s="23"/>
      <c r="AK36" s="133"/>
      <c r="AL36" s="134"/>
      <c r="AM36" s="22"/>
      <c r="AN36" s="23"/>
      <c r="AO36" s="133"/>
      <c r="AP36" s="134"/>
      <c r="AQ36" s="22"/>
      <c r="AR36" s="23"/>
      <c r="AS36" s="133"/>
      <c r="AT36" s="134"/>
      <c r="AU36" s="22"/>
      <c r="AV36" s="23"/>
      <c r="AW36" s="133"/>
      <c r="AX36" s="134"/>
      <c r="AY36" s="22"/>
      <c r="AZ36" s="23"/>
      <c r="BA36" s="133"/>
      <c r="BB36" s="134"/>
      <c r="BC36" s="22"/>
      <c r="BD36" s="23"/>
      <c r="BE36" s="137"/>
      <c r="BF36" s="138"/>
      <c r="BG36" s="26"/>
      <c r="BH36" s="27"/>
      <c r="BI36" s="61"/>
      <c r="BJ36" s="62"/>
    </row>
    <row r="37" spans="1:62" ht="6" customHeight="1">
      <c r="A37" s="60"/>
      <c r="B37" s="61"/>
      <c r="C37" s="28"/>
      <c r="D37" s="26"/>
      <c r="E37" s="26"/>
      <c r="F37" s="27"/>
      <c r="G37" s="143"/>
      <c r="H37" s="144"/>
      <c r="I37" s="144"/>
      <c r="J37" s="145"/>
      <c r="K37" s="143"/>
      <c r="L37" s="144"/>
      <c r="M37" s="144"/>
      <c r="N37" s="145"/>
      <c r="O37" s="143"/>
      <c r="P37" s="144"/>
      <c r="Q37" s="144"/>
      <c r="R37" s="145"/>
      <c r="S37" s="143"/>
      <c r="T37" s="144"/>
      <c r="U37" s="144"/>
      <c r="V37" s="145"/>
      <c r="W37" s="143"/>
      <c r="X37" s="144"/>
      <c r="Y37" s="144"/>
      <c r="Z37" s="145"/>
      <c r="AA37" s="28"/>
      <c r="AB37" s="26"/>
      <c r="AC37" s="26"/>
      <c r="AD37" s="27"/>
      <c r="AE37" s="56"/>
      <c r="AF37" s="56"/>
      <c r="AG37" s="28"/>
      <c r="AH37" s="26"/>
      <c r="AI37" s="26"/>
      <c r="AJ37" s="27"/>
      <c r="AK37" s="143"/>
      <c r="AL37" s="144"/>
      <c r="AM37" s="144"/>
      <c r="AN37" s="145"/>
      <c r="AO37" s="143"/>
      <c r="AP37" s="144"/>
      <c r="AQ37" s="144"/>
      <c r="AR37" s="145"/>
      <c r="AS37" s="143"/>
      <c r="AT37" s="144"/>
      <c r="AU37" s="144"/>
      <c r="AV37" s="145"/>
      <c r="AW37" s="143"/>
      <c r="AX37" s="144"/>
      <c r="AY37" s="144"/>
      <c r="AZ37" s="145"/>
      <c r="BA37" s="143"/>
      <c r="BB37" s="144"/>
      <c r="BC37" s="144"/>
      <c r="BD37" s="145"/>
      <c r="BE37" s="28"/>
      <c r="BF37" s="26"/>
      <c r="BG37" s="26"/>
      <c r="BH37" s="27"/>
      <c r="BI37" s="61"/>
      <c r="BJ37" s="62"/>
    </row>
    <row r="38" spans="1:62" ht="6" customHeight="1">
      <c r="A38" s="60"/>
      <c r="B38" s="61"/>
      <c r="C38" s="28"/>
      <c r="D38" s="26"/>
      <c r="E38" s="26"/>
      <c r="F38" s="27"/>
      <c r="G38" s="143"/>
      <c r="H38" s="144"/>
      <c r="I38" s="144"/>
      <c r="J38" s="145"/>
      <c r="K38" s="143"/>
      <c r="L38" s="144"/>
      <c r="M38" s="144"/>
      <c r="N38" s="145"/>
      <c r="O38" s="143"/>
      <c r="P38" s="144"/>
      <c r="Q38" s="144"/>
      <c r="R38" s="145"/>
      <c r="S38" s="143"/>
      <c r="T38" s="144"/>
      <c r="U38" s="144"/>
      <c r="V38" s="145"/>
      <c r="W38" s="143"/>
      <c r="X38" s="144"/>
      <c r="Y38" s="144"/>
      <c r="Z38" s="145"/>
      <c r="AA38" s="28"/>
      <c r="AB38" s="26"/>
      <c r="AC38" s="26"/>
      <c r="AD38" s="27"/>
      <c r="AE38" s="56"/>
      <c r="AF38" s="56"/>
      <c r="AG38" s="28"/>
      <c r="AH38" s="26"/>
      <c r="AI38" s="26"/>
      <c r="AJ38" s="27"/>
      <c r="AK38" s="143"/>
      <c r="AL38" s="144"/>
      <c r="AM38" s="144"/>
      <c r="AN38" s="145"/>
      <c r="AO38" s="143"/>
      <c r="AP38" s="144"/>
      <c r="AQ38" s="144"/>
      <c r="AR38" s="145"/>
      <c r="AS38" s="143"/>
      <c r="AT38" s="144"/>
      <c r="AU38" s="144"/>
      <c r="AV38" s="145"/>
      <c r="AW38" s="143"/>
      <c r="AX38" s="144"/>
      <c r="AY38" s="144"/>
      <c r="AZ38" s="145"/>
      <c r="BA38" s="143"/>
      <c r="BB38" s="144"/>
      <c r="BC38" s="144"/>
      <c r="BD38" s="145"/>
      <c r="BE38" s="28"/>
      <c r="BF38" s="26"/>
      <c r="BG38" s="26"/>
      <c r="BH38" s="27"/>
      <c r="BI38" s="61"/>
      <c r="BJ38" s="62"/>
    </row>
    <row r="39" spans="1:62" ht="6" customHeight="1">
      <c r="A39" s="60"/>
      <c r="B39" s="61"/>
      <c r="C39" s="28"/>
      <c r="D39" s="26"/>
      <c r="E39" s="26"/>
      <c r="F39" s="27"/>
      <c r="G39" s="150"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51"/>
      <c r="I39" s="151"/>
      <c r="J39" s="152"/>
      <c r="K39" s="150"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L39" s="151"/>
      <c r="M39" s="151"/>
      <c r="N39" s="152"/>
      <c r="O39" s="150"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P39" s="151"/>
      <c r="Q39" s="151"/>
      <c r="R39" s="152"/>
      <c r="S39" s="150"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51"/>
      <c r="U39" s="151"/>
      <c r="V39" s="152"/>
      <c r="W39" s="150"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51"/>
      <c r="Y39" s="151"/>
      <c r="Z39" s="152"/>
      <c r="AA39" s="28"/>
      <c r="AB39" s="26"/>
      <c r="AC39" s="26"/>
      <c r="AD39" s="27"/>
      <c r="AE39" s="56"/>
      <c r="AF39" s="56"/>
      <c r="AG39" s="28"/>
      <c r="AH39" s="26"/>
      <c r="AI39" s="26"/>
      <c r="AJ39" s="27"/>
      <c r="AK39" s="150"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51"/>
      <c r="AM39" s="151"/>
      <c r="AN39" s="152"/>
      <c r="AO39" s="150"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39" s="151"/>
      <c r="AQ39" s="151"/>
      <c r="AR39" s="152"/>
      <c r="AS39" s="150"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39" s="151"/>
      <c r="AU39" s="151"/>
      <c r="AV39" s="152"/>
      <c r="AW39" s="150"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51"/>
      <c r="AY39" s="151"/>
      <c r="AZ39" s="152"/>
      <c r="BA39" s="150"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51"/>
      <c r="BC39" s="151"/>
      <c r="BD39" s="152"/>
      <c r="BE39" s="28"/>
      <c r="BF39" s="26"/>
      <c r="BG39" s="26"/>
      <c r="BH39" s="27"/>
      <c r="BI39" s="61"/>
      <c r="BJ39" s="62"/>
    </row>
    <row r="40" spans="1:62" ht="6" customHeight="1">
      <c r="A40" s="60"/>
      <c r="B40" s="61"/>
      <c r="C40" s="28"/>
      <c r="D40" s="26"/>
      <c r="E40" s="26"/>
      <c r="F40" s="27"/>
      <c r="G40" s="150"/>
      <c r="H40" s="151"/>
      <c r="I40" s="151"/>
      <c r="J40" s="152"/>
      <c r="K40" s="150"/>
      <c r="L40" s="151"/>
      <c r="M40" s="151"/>
      <c r="N40" s="152"/>
      <c r="O40" s="150"/>
      <c r="P40" s="151"/>
      <c r="Q40" s="151"/>
      <c r="R40" s="152"/>
      <c r="S40" s="150"/>
      <c r="T40" s="151"/>
      <c r="U40" s="151"/>
      <c r="V40" s="152"/>
      <c r="W40" s="150"/>
      <c r="X40" s="151"/>
      <c r="Y40" s="151"/>
      <c r="Z40" s="152"/>
      <c r="AA40" s="28"/>
      <c r="AB40" s="26"/>
      <c r="AC40" s="26"/>
      <c r="AD40" s="27"/>
      <c r="AE40" s="56"/>
      <c r="AF40" s="56"/>
      <c r="AG40" s="28"/>
      <c r="AH40" s="26"/>
      <c r="AI40" s="26"/>
      <c r="AJ40" s="27"/>
      <c r="AK40" s="150"/>
      <c r="AL40" s="151"/>
      <c r="AM40" s="151"/>
      <c r="AN40" s="152"/>
      <c r="AO40" s="150"/>
      <c r="AP40" s="151"/>
      <c r="AQ40" s="151"/>
      <c r="AR40" s="152"/>
      <c r="AS40" s="150"/>
      <c r="AT40" s="151"/>
      <c r="AU40" s="151"/>
      <c r="AV40" s="152"/>
      <c r="AW40" s="150"/>
      <c r="AX40" s="151"/>
      <c r="AY40" s="151"/>
      <c r="AZ40" s="152"/>
      <c r="BA40" s="150"/>
      <c r="BB40" s="151"/>
      <c r="BC40" s="151"/>
      <c r="BD40" s="152"/>
      <c r="BE40" s="28"/>
      <c r="BF40" s="26"/>
      <c r="BG40" s="26"/>
      <c r="BH40" s="27"/>
      <c r="BI40" s="61"/>
      <c r="BJ40" s="62"/>
    </row>
    <row r="41" spans="1:62" ht="6" customHeight="1">
      <c r="A41" s="60"/>
      <c r="B41" s="61"/>
      <c r="C41" s="28"/>
      <c r="D41" s="26"/>
      <c r="E41" s="26"/>
      <c r="F41" s="27"/>
      <c r="G41" s="150"/>
      <c r="H41" s="151"/>
      <c r="I41" s="151"/>
      <c r="J41" s="152"/>
      <c r="K41" s="150"/>
      <c r="L41" s="151"/>
      <c r="M41" s="151"/>
      <c r="N41" s="152"/>
      <c r="O41" s="150"/>
      <c r="P41" s="151"/>
      <c r="Q41" s="151"/>
      <c r="R41" s="152"/>
      <c r="S41" s="150"/>
      <c r="T41" s="151"/>
      <c r="U41" s="151"/>
      <c r="V41" s="152"/>
      <c r="W41" s="150"/>
      <c r="X41" s="151"/>
      <c r="Y41" s="151"/>
      <c r="Z41" s="152"/>
      <c r="AA41" s="28"/>
      <c r="AB41" s="26"/>
      <c r="AC41" s="26"/>
      <c r="AD41" s="27"/>
      <c r="AE41" s="56"/>
      <c r="AF41" s="56"/>
      <c r="AG41" s="28"/>
      <c r="AH41" s="26"/>
      <c r="AI41" s="26"/>
      <c r="AJ41" s="27"/>
      <c r="AK41" s="150"/>
      <c r="AL41" s="151"/>
      <c r="AM41" s="151"/>
      <c r="AN41" s="152"/>
      <c r="AO41" s="150"/>
      <c r="AP41" s="151"/>
      <c r="AQ41" s="151"/>
      <c r="AR41" s="152"/>
      <c r="AS41" s="150"/>
      <c r="AT41" s="151"/>
      <c r="AU41" s="151"/>
      <c r="AV41" s="152"/>
      <c r="AW41" s="150"/>
      <c r="AX41" s="151"/>
      <c r="AY41" s="151"/>
      <c r="AZ41" s="152"/>
      <c r="BA41" s="150"/>
      <c r="BB41" s="151"/>
      <c r="BC41" s="151"/>
      <c r="BD41" s="152"/>
      <c r="BE41" s="28"/>
      <c r="BF41" s="26"/>
      <c r="BG41" s="26"/>
      <c r="BH41" s="27"/>
      <c r="BI41" s="61"/>
      <c r="BJ41" s="62"/>
    </row>
    <row r="42" spans="1:62" ht="6" customHeight="1">
      <c r="A42" s="60"/>
      <c r="B42" s="61"/>
      <c r="C42" s="29"/>
      <c r="D42" s="30"/>
      <c r="E42" s="30"/>
      <c r="F42" s="31"/>
      <c r="G42" s="153"/>
      <c r="H42" s="154"/>
      <c r="I42" s="154"/>
      <c r="J42" s="155"/>
      <c r="K42" s="153"/>
      <c r="L42" s="154"/>
      <c r="M42" s="154"/>
      <c r="N42" s="155"/>
      <c r="O42" s="153"/>
      <c r="P42" s="154"/>
      <c r="Q42" s="154"/>
      <c r="R42" s="155"/>
      <c r="S42" s="153"/>
      <c r="T42" s="154"/>
      <c r="U42" s="154"/>
      <c r="V42" s="155"/>
      <c r="W42" s="153"/>
      <c r="X42" s="154"/>
      <c r="Y42" s="154"/>
      <c r="Z42" s="155"/>
      <c r="AA42" s="29"/>
      <c r="AB42" s="30"/>
      <c r="AC42" s="30"/>
      <c r="AD42" s="31"/>
      <c r="AE42" s="56"/>
      <c r="AF42" s="56"/>
      <c r="AG42" s="29"/>
      <c r="AH42" s="30"/>
      <c r="AI42" s="30"/>
      <c r="AJ42" s="31"/>
      <c r="AK42" s="153"/>
      <c r="AL42" s="154"/>
      <c r="AM42" s="154"/>
      <c r="AN42" s="155"/>
      <c r="AO42" s="153"/>
      <c r="AP42" s="154"/>
      <c r="AQ42" s="154"/>
      <c r="AR42" s="155"/>
      <c r="AS42" s="153"/>
      <c r="AT42" s="154"/>
      <c r="AU42" s="154"/>
      <c r="AV42" s="155"/>
      <c r="AW42" s="153"/>
      <c r="AX42" s="154"/>
      <c r="AY42" s="154"/>
      <c r="AZ42" s="155"/>
      <c r="BA42" s="153"/>
      <c r="BB42" s="154"/>
      <c r="BC42" s="154"/>
      <c r="BD42" s="155"/>
      <c r="BE42" s="29"/>
      <c r="BF42" s="30"/>
      <c r="BG42" s="30"/>
      <c r="BH42" s="31"/>
      <c r="BI42" s="61"/>
      <c r="BJ42" s="62"/>
    </row>
    <row r="43" spans="1:62" ht="6" customHeight="1">
      <c r="A43" s="60"/>
      <c r="B43" s="61"/>
      <c r="C43" s="139">
        <f>AA34+1</f>
        <v>45879</v>
      </c>
      <c r="D43" s="140"/>
      <c r="E43" s="16"/>
      <c r="F43" s="17"/>
      <c r="G43" s="146">
        <f>C43+1</f>
        <v>45880</v>
      </c>
      <c r="H43" s="147"/>
      <c r="I43" s="32"/>
      <c r="J43" s="33"/>
      <c r="K43" s="146">
        <f>G43+1</f>
        <v>45881</v>
      </c>
      <c r="L43" s="147"/>
      <c r="M43" s="32"/>
      <c r="N43" s="33"/>
      <c r="O43" s="146">
        <f>K43+1</f>
        <v>45882</v>
      </c>
      <c r="P43" s="147"/>
      <c r="Q43" s="32"/>
      <c r="R43" s="33"/>
      <c r="S43" s="146">
        <f>O43+1</f>
        <v>45883</v>
      </c>
      <c r="T43" s="147"/>
      <c r="U43" s="36"/>
      <c r="V43" s="37"/>
      <c r="W43" s="146">
        <f>S43+1</f>
        <v>45884</v>
      </c>
      <c r="X43" s="147"/>
      <c r="Y43" s="32"/>
      <c r="Z43" s="33"/>
      <c r="AA43" s="135">
        <f>W43+1</f>
        <v>45885</v>
      </c>
      <c r="AB43" s="136"/>
      <c r="AC43" s="20"/>
      <c r="AD43" s="21"/>
      <c r="AE43" s="56"/>
      <c r="AF43" s="56"/>
      <c r="AG43" s="139">
        <f>BE34+1</f>
        <v>45914</v>
      </c>
      <c r="AH43" s="140"/>
      <c r="AI43" s="16"/>
      <c r="AJ43" s="17"/>
      <c r="AK43" s="131">
        <f>AG43+1</f>
        <v>45915</v>
      </c>
      <c r="AL43" s="132"/>
      <c r="AM43" s="16"/>
      <c r="AN43" s="17"/>
      <c r="AO43" s="131">
        <f>AK43+1</f>
        <v>45916</v>
      </c>
      <c r="AP43" s="132"/>
      <c r="AQ43" s="16"/>
      <c r="AR43" s="17"/>
      <c r="AS43" s="131">
        <f>AO43+1</f>
        <v>45917</v>
      </c>
      <c r="AT43" s="132"/>
      <c r="AU43" s="16"/>
      <c r="AV43" s="17"/>
      <c r="AW43" s="131">
        <f>AS43+1</f>
        <v>45918</v>
      </c>
      <c r="AX43" s="132"/>
      <c r="AY43" s="16"/>
      <c r="AZ43" s="17"/>
      <c r="BA43" s="131">
        <f>AW43+1</f>
        <v>45919</v>
      </c>
      <c r="BB43" s="132"/>
      <c r="BC43" s="16"/>
      <c r="BD43" s="17"/>
      <c r="BE43" s="135">
        <f>BA43+1</f>
        <v>45920</v>
      </c>
      <c r="BF43" s="136"/>
      <c r="BG43" s="20"/>
      <c r="BH43" s="21"/>
      <c r="BI43" s="61"/>
      <c r="BJ43" s="62"/>
    </row>
    <row r="44" spans="1:62" ht="6" customHeight="1">
      <c r="A44" s="60"/>
      <c r="B44" s="61"/>
      <c r="C44" s="141"/>
      <c r="D44" s="142"/>
      <c r="E44" s="22"/>
      <c r="F44" s="23"/>
      <c r="G44" s="148"/>
      <c r="H44" s="149"/>
      <c r="I44" s="34"/>
      <c r="J44" s="35"/>
      <c r="K44" s="148"/>
      <c r="L44" s="149"/>
      <c r="M44" s="34"/>
      <c r="N44" s="35"/>
      <c r="O44" s="148"/>
      <c r="P44" s="149"/>
      <c r="Q44" s="34"/>
      <c r="R44" s="35"/>
      <c r="S44" s="148"/>
      <c r="T44" s="149"/>
      <c r="U44" s="38"/>
      <c r="V44" s="39"/>
      <c r="W44" s="148"/>
      <c r="X44" s="149"/>
      <c r="Y44" s="34"/>
      <c r="Z44" s="35"/>
      <c r="AA44" s="137"/>
      <c r="AB44" s="138"/>
      <c r="AC44" s="26"/>
      <c r="AD44" s="27"/>
      <c r="AE44" s="56"/>
      <c r="AF44" s="56"/>
      <c r="AG44" s="141"/>
      <c r="AH44" s="142"/>
      <c r="AI44" s="22"/>
      <c r="AJ44" s="23"/>
      <c r="AK44" s="133"/>
      <c r="AL44" s="134"/>
      <c r="AM44" s="22"/>
      <c r="AN44" s="23"/>
      <c r="AO44" s="133"/>
      <c r="AP44" s="134"/>
      <c r="AQ44" s="22"/>
      <c r="AR44" s="23"/>
      <c r="AS44" s="133"/>
      <c r="AT44" s="134"/>
      <c r="AU44" s="22"/>
      <c r="AV44" s="23"/>
      <c r="AW44" s="133"/>
      <c r="AX44" s="134"/>
      <c r="AY44" s="22"/>
      <c r="AZ44" s="23"/>
      <c r="BA44" s="133"/>
      <c r="BB44" s="134"/>
      <c r="BC44" s="22"/>
      <c r="BD44" s="23"/>
      <c r="BE44" s="137"/>
      <c r="BF44" s="138"/>
      <c r="BG44" s="26"/>
      <c r="BH44" s="27"/>
      <c r="BI44" s="61"/>
      <c r="BJ44" s="62"/>
    </row>
    <row r="45" spans="1:62" ht="6" customHeight="1">
      <c r="A45" s="60"/>
      <c r="B45" s="61"/>
      <c r="C45" s="141"/>
      <c r="D45" s="142"/>
      <c r="E45" s="22"/>
      <c r="F45" s="23"/>
      <c r="G45" s="148"/>
      <c r="H45" s="149"/>
      <c r="I45" s="34"/>
      <c r="J45" s="35"/>
      <c r="K45" s="148"/>
      <c r="L45" s="149"/>
      <c r="M45" s="34"/>
      <c r="N45" s="35"/>
      <c r="O45" s="148"/>
      <c r="P45" s="149"/>
      <c r="Q45" s="34"/>
      <c r="R45" s="35"/>
      <c r="S45" s="148"/>
      <c r="T45" s="149"/>
      <c r="U45" s="38"/>
      <c r="V45" s="39"/>
      <c r="W45" s="148"/>
      <c r="X45" s="149"/>
      <c r="Y45" s="34"/>
      <c r="Z45" s="35"/>
      <c r="AA45" s="137"/>
      <c r="AB45" s="138"/>
      <c r="AC45" s="26"/>
      <c r="AD45" s="27"/>
      <c r="AE45" s="56"/>
      <c r="AF45" s="56"/>
      <c r="AG45" s="141"/>
      <c r="AH45" s="142"/>
      <c r="AI45" s="22"/>
      <c r="AJ45" s="23"/>
      <c r="AK45" s="133"/>
      <c r="AL45" s="134"/>
      <c r="AM45" s="22"/>
      <c r="AN45" s="23"/>
      <c r="AO45" s="133"/>
      <c r="AP45" s="134"/>
      <c r="AQ45" s="22"/>
      <c r="AR45" s="23"/>
      <c r="AS45" s="133"/>
      <c r="AT45" s="134"/>
      <c r="AU45" s="22"/>
      <c r="AV45" s="23"/>
      <c r="AW45" s="133"/>
      <c r="AX45" s="134"/>
      <c r="AY45" s="22"/>
      <c r="AZ45" s="23"/>
      <c r="BA45" s="133"/>
      <c r="BB45" s="134"/>
      <c r="BC45" s="22"/>
      <c r="BD45" s="23"/>
      <c r="BE45" s="137"/>
      <c r="BF45" s="138"/>
      <c r="BG45" s="26"/>
      <c r="BH45" s="27"/>
      <c r="BI45" s="61"/>
      <c r="BJ45" s="62"/>
    </row>
    <row r="46" spans="1:62" ht="6" customHeight="1">
      <c r="A46" s="60"/>
      <c r="B46" s="61"/>
      <c r="C46" s="28"/>
      <c r="D46" s="26"/>
      <c r="E46" s="26"/>
      <c r="F46" s="27"/>
      <c r="G46" s="143"/>
      <c r="H46" s="144"/>
      <c r="I46" s="144"/>
      <c r="J46" s="145"/>
      <c r="K46" s="143"/>
      <c r="L46" s="144"/>
      <c r="M46" s="144"/>
      <c r="N46" s="145"/>
      <c r="O46" s="143"/>
      <c r="P46" s="144"/>
      <c r="Q46" s="144"/>
      <c r="R46" s="145"/>
      <c r="S46" s="143"/>
      <c r="T46" s="144"/>
      <c r="U46" s="144"/>
      <c r="V46" s="145"/>
      <c r="W46" s="143"/>
      <c r="X46" s="144"/>
      <c r="Y46" s="144"/>
      <c r="Z46" s="145"/>
      <c r="AA46" s="28"/>
      <c r="AB46" s="26"/>
      <c r="AC46" s="26"/>
      <c r="AD46" s="27"/>
      <c r="AE46" s="56"/>
      <c r="AF46" s="56"/>
      <c r="AG46" s="28"/>
      <c r="AH46" s="26"/>
      <c r="AI46" s="26"/>
      <c r="AJ46" s="27"/>
      <c r="AK46" s="143"/>
      <c r="AL46" s="144"/>
      <c r="AM46" s="144"/>
      <c r="AN46" s="145"/>
      <c r="AO46" s="143"/>
      <c r="AP46" s="144"/>
      <c r="AQ46" s="144"/>
      <c r="AR46" s="145"/>
      <c r="AS46" s="143"/>
      <c r="AT46" s="144"/>
      <c r="AU46" s="144"/>
      <c r="AV46" s="145"/>
      <c r="AW46" s="143"/>
      <c r="AX46" s="144"/>
      <c r="AY46" s="144"/>
      <c r="AZ46" s="145"/>
      <c r="BA46" s="143"/>
      <c r="BB46" s="144"/>
      <c r="BC46" s="144"/>
      <c r="BD46" s="145"/>
      <c r="BE46" s="28"/>
      <c r="BF46" s="26"/>
      <c r="BG46" s="26"/>
      <c r="BH46" s="27"/>
      <c r="BI46" s="61"/>
      <c r="BJ46" s="62"/>
    </row>
    <row r="47" spans="1:62" ht="6" customHeight="1">
      <c r="A47" s="60"/>
      <c r="B47" s="61"/>
      <c r="C47" s="28"/>
      <c r="D47" s="26"/>
      <c r="E47" s="26"/>
      <c r="F47" s="27"/>
      <c r="G47" s="143"/>
      <c r="H47" s="144"/>
      <c r="I47" s="144"/>
      <c r="J47" s="145"/>
      <c r="K47" s="143"/>
      <c r="L47" s="144"/>
      <c r="M47" s="144"/>
      <c r="N47" s="145"/>
      <c r="O47" s="143"/>
      <c r="P47" s="144"/>
      <c r="Q47" s="144"/>
      <c r="R47" s="145"/>
      <c r="S47" s="143"/>
      <c r="T47" s="144"/>
      <c r="U47" s="144"/>
      <c r="V47" s="145"/>
      <c r="W47" s="143"/>
      <c r="X47" s="144"/>
      <c r="Y47" s="144"/>
      <c r="Z47" s="145"/>
      <c r="AA47" s="28"/>
      <c r="AB47" s="26"/>
      <c r="AC47" s="26"/>
      <c r="AD47" s="27"/>
      <c r="AE47" s="56"/>
      <c r="AF47" s="56"/>
      <c r="AG47" s="28"/>
      <c r="AH47" s="26"/>
      <c r="AI47" s="26"/>
      <c r="AJ47" s="27"/>
      <c r="AK47" s="143"/>
      <c r="AL47" s="144"/>
      <c r="AM47" s="144"/>
      <c r="AN47" s="145"/>
      <c r="AO47" s="143"/>
      <c r="AP47" s="144"/>
      <c r="AQ47" s="144"/>
      <c r="AR47" s="145"/>
      <c r="AS47" s="143"/>
      <c r="AT47" s="144"/>
      <c r="AU47" s="144"/>
      <c r="AV47" s="145"/>
      <c r="AW47" s="143"/>
      <c r="AX47" s="144"/>
      <c r="AY47" s="144"/>
      <c r="AZ47" s="145"/>
      <c r="BA47" s="143"/>
      <c r="BB47" s="144"/>
      <c r="BC47" s="144"/>
      <c r="BD47" s="145"/>
      <c r="BE47" s="28"/>
      <c r="BF47" s="26"/>
      <c r="BG47" s="26"/>
      <c r="BH47" s="27"/>
      <c r="BI47" s="61"/>
      <c r="BJ47" s="62"/>
    </row>
    <row r="48" spans="1:62" ht="6" customHeight="1">
      <c r="A48" s="60"/>
      <c r="B48" s="61"/>
      <c r="C48" s="28"/>
      <c r="D48" s="26"/>
      <c r="E48" s="26"/>
      <c r="F48" s="27"/>
      <c r="G48" s="150"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51"/>
      <c r="I48" s="151"/>
      <c r="J48" s="152"/>
      <c r="K48" s="150"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L48" s="151"/>
      <c r="M48" s="151"/>
      <c r="N48" s="152"/>
      <c r="O48" s="150"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P48" s="151"/>
      <c r="Q48" s="151"/>
      <c r="R48" s="152"/>
      <c r="S48" s="150"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51"/>
      <c r="U48" s="151"/>
      <c r="V48" s="152"/>
      <c r="W48" s="150"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51"/>
      <c r="Y48" s="151"/>
      <c r="Z48" s="152"/>
      <c r="AA48" s="40"/>
      <c r="AB48" s="41"/>
      <c r="AC48" s="41"/>
      <c r="AD48" s="42"/>
      <c r="AE48" s="56"/>
      <c r="AF48" s="56"/>
      <c r="AG48" s="28"/>
      <c r="AH48" s="26"/>
      <c r="AI48" s="26"/>
      <c r="AJ48" s="27"/>
      <c r="AK48" s="150"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51"/>
      <c r="AM48" s="151"/>
      <c r="AN48" s="152"/>
      <c r="AO48" s="150"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48" s="151"/>
      <c r="AQ48" s="151"/>
      <c r="AR48" s="152"/>
      <c r="AS48" s="150"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48" s="151"/>
      <c r="AU48" s="151"/>
      <c r="AV48" s="152"/>
      <c r="AW48" s="150"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51"/>
      <c r="AY48" s="151"/>
      <c r="AZ48" s="152"/>
      <c r="BA48" s="150"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51"/>
      <c r="BC48" s="151"/>
      <c r="BD48" s="152"/>
      <c r="BE48" s="28"/>
      <c r="BF48" s="26"/>
      <c r="BG48" s="26"/>
      <c r="BH48" s="27"/>
      <c r="BI48" s="61"/>
      <c r="BJ48" s="62"/>
    </row>
    <row r="49" spans="1:62" ht="6" customHeight="1">
      <c r="A49" s="60"/>
      <c r="B49" s="61"/>
      <c r="C49" s="28"/>
      <c r="D49" s="26"/>
      <c r="E49" s="26"/>
      <c r="F49" s="27"/>
      <c r="G49" s="150"/>
      <c r="H49" s="151"/>
      <c r="I49" s="151"/>
      <c r="J49" s="152"/>
      <c r="K49" s="150"/>
      <c r="L49" s="151"/>
      <c r="M49" s="151"/>
      <c r="N49" s="152"/>
      <c r="O49" s="150"/>
      <c r="P49" s="151"/>
      <c r="Q49" s="151"/>
      <c r="R49" s="152"/>
      <c r="S49" s="150"/>
      <c r="T49" s="151"/>
      <c r="U49" s="151"/>
      <c r="V49" s="152"/>
      <c r="W49" s="150"/>
      <c r="X49" s="151"/>
      <c r="Y49" s="151"/>
      <c r="Z49" s="152"/>
      <c r="AA49" s="40"/>
      <c r="AB49" s="41"/>
      <c r="AC49" s="41"/>
      <c r="AD49" s="42"/>
      <c r="AE49" s="56"/>
      <c r="AF49" s="56"/>
      <c r="AG49" s="28"/>
      <c r="AH49" s="26"/>
      <c r="AI49" s="26"/>
      <c r="AJ49" s="27"/>
      <c r="AK49" s="150"/>
      <c r="AL49" s="151"/>
      <c r="AM49" s="151"/>
      <c r="AN49" s="152"/>
      <c r="AO49" s="150"/>
      <c r="AP49" s="151"/>
      <c r="AQ49" s="151"/>
      <c r="AR49" s="152"/>
      <c r="AS49" s="150"/>
      <c r="AT49" s="151"/>
      <c r="AU49" s="151"/>
      <c r="AV49" s="152"/>
      <c r="AW49" s="150"/>
      <c r="AX49" s="151"/>
      <c r="AY49" s="151"/>
      <c r="AZ49" s="152"/>
      <c r="BA49" s="150"/>
      <c r="BB49" s="151"/>
      <c r="BC49" s="151"/>
      <c r="BD49" s="152"/>
      <c r="BE49" s="28"/>
      <c r="BF49" s="26"/>
      <c r="BG49" s="26"/>
      <c r="BH49" s="27"/>
      <c r="BI49" s="61"/>
      <c r="BJ49" s="62"/>
    </row>
    <row r="50" spans="1:62" ht="6" customHeight="1">
      <c r="A50" s="60"/>
      <c r="B50" s="61"/>
      <c r="C50" s="28"/>
      <c r="D50" s="26"/>
      <c r="E50" s="26"/>
      <c r="F50" s="27"/>
      <c r="G50" s="150"/>
      <c r="H50" s="151"/>
      <c r="I50" s="151"/>
      <c r="J50" s="152"/>
      <c r="K50" s="150"/>
      <c r="L50" s="151"/>
      <c r="M50" s="151"/>
      <c r="N50" s="152"/>
      <c r="O50" s="150"/>
      <c r="P50" s="151"/>
      <c r="Q50" s="151"/>
      <c r="R50" s="152"/>
      <c r="S50" s="150"/>
      <c r="T50" s="151"/>
      <c r="U50" s="151"/>
      <c r="V50" s="152"/>
      <c r="W50" s="150"/>
      <c r="X50" s="151"/>
      <c r="Y50" s="151"/>
      <c r="Z50" s="152"/>
      <c r="AA50" s="40"/>
      <c r="AB50" s="41"/>
      <c r="AC50" s="41"/>
      <c r="AD50" s="42"/>
      <c r="AE50" s="56"/>
      <c r="AF50" s="56"/>
      <c r="AG50" s="28"/>
      <c r="AH50" s="26"/>
      <c r="AI50" s="26"/>
      <c r="AJ50" s="27"/>
      <c r="AK50" s="150"/>
      <c r="AL50" s="151"/>
      <c r="AM50" s="151"/>
      <c r="AN50" s="152"/>
      <c r="AO50" s="150"/>
      <c r="AP50" s="151"/>
      <c r="AQ50" s="151"/>
      <c r="AR50" s="152"/>
      <c r="AS50" s="150"/>
      <c r="AT50" s="151"/>
      <c r="AU50" s="151"/>
      <c r="AV50" s="152"/>
      <c r="AW50" s="150"/>
      <c r="AX50" s="151"/>
      <c r="AY50" s="151"/>
      <c r="AZ50" s="152"/>
      <c r="BA50" s="150"/>
      <c r="BB50" s="151"/>
      <c r="BC50" s="151"/>
      <c r="BD50" s="152"/>
      <c r="BE50" s="28"/>
      <c r="BF50" s="26"/>
      <c r="BG50" s="26"/>
      <c r="BH50" s="27"/>
      <c r="BI50" s="61"/>
      <c r="BJ50" s="62"/>
    </row>
    <row r="51" spans="1:62" ht="6" customHeight="1">
      <c r="A51" s="60"/>
      <c r="B51" s="61"/>
      <c r="C51" s="29"/>
      <c r="D51" s="30"/>
      <c r="E51" s="30"/>
      <c r="F51" s="31"/>
      <c r="G51" s="153"/>
      <c r="H51" s="154"/>
      <c r="I51" s="154"/>
      <c r="J51" s="155"/>
      <c r="K51" s="153"/>
      <c r="L51" s="154"/>
      <c r="M51" s="154"/>
      <c r="N51" s="155"/>
      <c r="O51" s="153"/>
      <c r="P51" s="154"/>
      <c r="Q51" s="154"/>
      <c r="R51" s="155"/>
      <c r="S51" s="153"/>
      <c r="T51" s="154"/>
      <c r="U51" s="154"/>
      <c r="V51" s="155"/>
      <c r="W51" s="153"/>
      <c r="X51" s="154"/>
      <c r="Y51" s="154"/>
      <c r="Z51" s="155"/>
      <c r="AA51" s="43"/>
      <c r="AB51" s="44"/>
      <c r="AC51" s="44"/>
      <c r="AD51" s="45"/>
      <c r="AE51" s="56"/>
      <c r="AF51" s="56"/>
      <c r="AG51" s="29"/>
      <c r="AH51" s="30"/>
      <c r="AI51" s="30"/>
      <c r="AJ51" s="31"/>
      <c r="AK51" s="153"/>
      <c r="AL51" s="154"/>
      <c r="AM51" s="154"/>
      <c r="AN51" s="155"/>
      <c r="AO51" s="153"/>
      <c r="AP51" s="154"/>
      <c r="AQ51" s="154"/>
      <c r="AR51" s="155"/>
      <c r="AS51" s="153"/>
      <c r="AT51" s="154"/>
      <c r="AU51" s="154"/>
      <c r="AV51" s="155"/>
      <c r="AW51" s="153"/>
      <c r="AX51" s="154"/>
      <c r="AY51" s="154"/>
      <c r="AZ51" s="155"/>
      <c r="BA51" s="153"/>
      <c r="BB51" s="154"/>
      <c r="BC51" s="154"/>
      <c r="BD51" s="155"/>
      <c r="BE51" s="29"/>
      <c r="BF51" s="30"/>
      <c r="BG51" s="30"/>
      <c r="BH51" s="31"/>
      <c r="BI51" s="61"/>
      <c r="BJ51" s="62"/>
    </row>
    <row r="52" spans="1:62" ht="6" customHeight="1">
      <c r="A52" s="60"/>
      <c r="B52" s="61"/>
      <c r="C52" s="139">
        <f>AA43+1</f>
        <v>45886</v>
      </c>
      <c r="D52" s="140"/>
      <c r="E52" s="16"/>
      <c r="F52" s="17"/>
      <c r="G52" s="146">
        <f>C52+1</f>
        <v>45887</v>
      </c>
      <c r="H52" s="147"/>
      <c r="I52" s="32"/>
      <c r="J52" s="33"/>
      <c r="K52" s="146">
        <f>G52+1</f>
        <v>45888</v>
      </c>
      <c r="L52" s="147"/>
      <c r="M52" s="32"/>
      <c r="N52" s="33"/>
      <c r="O52" s="146">
        <f>K52+1</f>
        <v>45889</v>
      </c>
      <c r="P52" s="147"/>
      <c r="Q52" s="32"/>
      <c r="R52" s="33"/>
      <c r="S52" s="146">
        <f>O52+1</f>
        <v>45890</v>
      </c>
      <c r="T52" s="147"/>
      <c r="U52" s="32"/>
      <c r="V52" s="33"/>
      <c r="W52" s="146">
        <f>S52+1</f>
        <v>45891</v>
      </c>
      <c r="X52" s="147"/>
      <c r="Y52" s="32"/>
      <c r="Z52" s="33"/>
      <c r="AA52" s="135">
        <f>W52+1</f>
        <v>45892</v>
      </c>
      <c r="AB52" s="136"/>
      <c r="AC52" s="20"/>
      <c r="AD52" s="21"/>
      <c r="AE52" s="56"/>
      <c r="AF52" s="56"/>
      <c r="AG52" s="139">
        <f>BE43+1</f>
        <v>45921</v>
      </c>
      <c r="AH52" s="140"/>
      <c r="AI52" s="16"/>
      <c r="AJ52" s="17"/>
      <c r="AK52" s="131">
        <f>AG52+1</f>
        <v>45922</v>
      </c>
      <c r="AL52" s="132"/>
      <c r="AM52" s="16"/>
      <c r="AN52" s="17"/>
      <c r="AO52" s="131">
        <f>AK52+1</f>
        <v>45923</v>
      </c>
      <c r="AP52" s="132"/>
      <c r="AQ52" s="16"/>
      <c r="AR52" s="17"/>
      <c r="AS52" s="131">
        <f>AO52+1</f>
        <v>45924</v>
      </c>
      <c r="AT52" s="132"/>
      <c r="AU52" s="16"/>
      <c r="AV52" s="17"/>
      <c r="AW52" s="131">
        <f>AS52+1</f>
        <v>45925</v>
      </c>
      <c r="AX52" s="132"/>
      <c r="AY52" s="16"/>
      <c r="AZ52" s="17"/>
      <c r="BA52" s="131">
        <f>AW52+1</f>
        <v>45926</v>
      </c>
      <c r="BB52" s="132"/>
      <c r="BC52" s="16"/>
      <c r="BD52" s="17"/>
      <c r="BE52" s="135">
        <f>BA52+1</f>
        <v>45927</v>
      </c>
      <c r="BF52" s="136"/>
      <c r="BG52" s="20"/>
      <c r="BH52" s="21"/>
      <c r="BI52" s="61"/>
      <c r="BJ52" s="62"/>
    </row>
    <row r="53" spans="1:62" ht="6" customHeight="1">
      <c r="A53" s="60"/>
      <c r="B53" s="61"/>
      <c r="C53" s="141"/>
      <c r="D53" s="142"/>
      <c r="E53" s="22"/>
      <c r="F53" s="23"/>
      <c r="G53" s="148"/>
      <c r="H53" s="149"/>
      <c r="I53" s="34"/>
      <c r="J53" s="35"/>
      <c r="K53" s="148"/>
      <c r="L53" s="149"/>
      <c r="M53" s="34"/>
      <c r="N53" s="35"/>
      <c r="O53" s="148"/>
      <c r="P53" s="149"/>
      <c r="Q53" s="34"/>
      <c r="R53" s="35"/>
      <c r="S53" s="148"/>
      <c r="T53" s="149"/>
      <c r="U53" s="34"/>
      <c r="V53" s="35"/>
      <c r="W53" s="148"/>
      <c r="X53" s="149"/>
      <c r="Y53" s="34"/>
      <c r="Z53" s="35"/>
      <c r="AA53" s="137"/>
      <c r="AB53" s="138"/>
      <c r="AC53" s="26"/>
      <c r="AD53" s="27"/>
      <c r="AE53" s="56"/>
      <c r="AF53" s="56"/>
      <c r="AG53" s="141"/>
      <c r="AH53" s="142"/>
      <c r="AI53" s="22"/>
      <c r="AJ53" s="23"/>
      <c r="AK53" s="133"/>
      <c r="AL53" s="134"/>
      <c r="AM53" s="22"/>
      <c r="AN53" s="23"/>
      <c r="AO53" s="133"/>
      <c r="AP53" s="134"/>
      <c r="AQ53" s="22"/>
      <c r="AR53" s="23"/>
      <c r="AS53" s="133"/>
      <c r="AT53" s="134"/>
      <c r="AU53" s="22"/>
      <c r="AV53" s="23"/>
      <c r="AW53" s="133"/>
      <c r="AX53" s="134"/>
      <c r="AY53" s="22"/>
      <c r="AZ53" s="23"/>
      <c r="BA53" s="133"/>
      <c r="BB53" s="134"/>
      <c r="BC53" s="22"/>
      <c r="BD53" s="23"/>
      <c r="BE53" s="137"/>
      <c r="BF53" s="138"/>
      <c r="BG53" s="26"/>
      <c r="BH53" s="27"/>
      <c r="BI53" s="61"/>
      <c r="BJ53" s="62"/>
    </row>
    <row r="54" spans="1:62" ht="6" customHeight="1">
      <c r="A54" s="60"/>
      <c r="B54" s="61"/>
      <c r="C54" s="141"/>
      <c r="D54" s="142"/>
      <c r="E54" s="22"/>
      <c r="F54" s="23"/>
      <c r="G54" s="148"/>
      <c r="H54" s="149"/>
      <c r="I54" s="34"/>
      <c r="J54" s="35"/>
      <c r="K54" s="148"/>
      <c r="L54" s="149"/>
      <c r="M54" s="34"/>
      <c r="N54" s="35"/>
      <c r="O54" s="148"/>
      <c r="P54" s="149"/>
      <c r="Q54" s="34"/>
      <c r="R54" s="35"/>
      <c r="S54" s="148"/>
      <c r="T54" s="149"/>
      <c r="U54" s="34"/>
      <c r="V54" s="35"/>
      <c r="W54" s="148"/>
      <c r="X54" s="149"/>
      <c r="Y54" s="34"/>
      <c r="Z54" s="35"/>
      <c r="AA54" s="137"/>
      <c r="AB54" s="138"/>
      <c r="AC54" s="26"/>
      <c r="AD54" s="27"/>
      <c r="AE54" s="56"/>
      <c r="AF54" s="56"/>
      <c r="AG54" s="141"/>
      <c r="AH54" s="142"/>
      <c r="AI54" s="22"/>
      <c r="AJ54" s="23"/>
      <c r="AK54" s="133"/>
      <c r="AL54" s="134"/>
      <c r="AM54" s="22"/>
      <c r="AN54" s="23"/>
      <c r="AO54" s="133"/>
      <c r="AP54" s="134"/>
      <c r="AQ54" s="22"/>
      <c r="AR54" s="23"/>
      <c r="AS54" s="133"/>
      <c r="AT54" s="134"/>
      <c r="AU54" s="22"/>
      <c r="AV54" s="23"/>
      <c r="AW54" s="133"/>
      <c r="AX54" s="134"/>
      <c r="AY54" s="22"/>
      <c r="AZ54" s="23"/>
      <c r="BA54" s="133"/>
      <c r="BB54" s="134"/>
      <c r="BC54" s="22"/>
      <c r="BD54" s="23"/>
      <c r="BE54" s="137"/>
      <c r="BF54" s="138"/>
      <c r="BG54" s="26"/>
      <c r="BH54" s="27"/>
      <c r="BI54" s="61"/>
      <c r="BJ54" s="62"/>
    </row>
    <row r="55" spans="1:62" ht="6" customHeight="1">
      <c r="A55" s="60"/>
      <c r="B55" s="61"/>
      <c r="C55" s="28"/>
      <c r="D55" s="26"/>
      <c r="E55" s="26"/>
      <c r="F55" s="27"/>
      <c r="G55" s="143"/>
      <c r="H55" s="144"/>
      <c r="I55" s="144"/>
      <c r="J55" s="145"/>
      <c r="K55" s="143"/>
      <c r="L55" s="144"/>
      <c r="M55" s="144"/>
      <c r="N55" s="145"/>
      <c r="O55" s="143"/>
      <c r="P55" s="144"/>
      <c r="Q55" s="144"/>
      <c r="R55" s="145"/>
      <c r="S55" s="143"/>
      <c r="T55" s="144"/>
      <c r="U55" s="144"/>
      <c r="V55" s="145"/>
      <c r="W55" s="143"/>
      <c r="X55" s="144"/>
      <c r="Y55" s="144"/>
      <c r="Z55" s="145"/>
      <c r="AA55" s="28"/>
      <c r="AB55" s="26"/>
      <c r="AC55" s="26"/>
      <c r="AD55" s="27"/>
      <c r="AE55" s="56"/>
      <c r="AF55" s="56"/>
      <c r="AG55" s="28"/>
      <c r="AH55" s="26"/>
      <c r="AI55" s="26"/>
      <c r="AJ55" s="27"/>
      <c r="AK55" s="143"/>
      <c r="AL55" s="144"/>
      <c r="AM55" s="144"/>
      <c r="AN55" s="145"/>
      <c r="AO55" s="143"/>
      <c r="AP55" s="144"/>
      <c r="AQ55" s="144"/>
      <c r="AR55" s="145"/>
      <c r="AS55" s="143"/>
      <c r="AT55" s="144"/>
      <c r="AU55" s="144"/>
      <c r="AV55" s="145"/>
      <c r="AW55" s="143"/>
      <c r="AX55" s="144"/>
      <c r="AY55" s="144"/>
      <c r="AZ55" s="145"/>
      <c r="BA55" s="143"/>
      <c r="BB55" s="144"/>
      <c r="BC55" s="144"/>
      <c r="BD55" s="145"/>
      <c r="BE55" s="28"/>
      <c r="BF55" s="26"/>
      <c r="BG55" s="26"/>
      <c r="BH55" s="27"/>
      <c r="BI55" s="61"/>
      <c r="BJ55" s="62"/>
    </row>
    <row r="56" spans="1:62" ht="6" customHeight="1">
      <c r="A56" s="60"/>
      <c r="B56" s="61"/>
      <c r="C56" s="28"/>
      <c r="D56" s="26"/>
      <c r="E56" s="26"/>
      <c r="F56" s="27"/>
      <c r="G56" s="143"/>
      <c r="H56" s="144"/>
      <c r="I56" s="144"/>
      <c r="J56" s="145"/>
      <c r="K56" s="143"/>
      <c r="L56" s="144"/>
      <c r="M56" s="144"/>
      <c r="N56" s="145"/>
      <c r="O56" s="143"/>
      <c r="P56" s="144"/>
      <c r="Q56" s="144"/>
      <c r="R56" s="145"/>
      <c r="S56" s="143"/>
      <c r="T56" s="144"/>
      <c r="U56" s="144"/>
      <c r="V56" s="145"/>
      <c r="W56" s="143"/>
      <c r="X56" s="144"/>
      <c r="Y56" s="144"/>
      <c r="Z56" s="145"/>
      <c r="AA56" s="28"/>
      <c r="AB56" s="26"/>
      <c r="AC56" s="26"/>
      <c r="AD56" s="27"/>
      <c r="AE56" s="56"/>
      <c r="AF56" s="56"/>
      <c r="AG56" s="28"/>
      <c r="AH56" s="26"/>
      <c r="AI56" s="26"/>
      <c r="AJ56" s="27"/>
      <c r="AK56" s="143"/>
      <c r="AL56" s="144"/>
      <c r="AM56" s="144"/>
      <c r="AN56" s="145"/>
      <c r="AO56" s="143"/>
      <c r="AP56" s="144"/>
      <c r="AQ56" s="144"/>
      <c r="AR56" s="145"/>
      <c r="AS56" s="143"/>
      <c r="AT56" s="144"/>
      <c r="AU56" s="144"/>
      <c r="AV56" s="145"/>
      <c r="AW56" s="143"/>
      <c r="AX56" s="144"/>
      <c r="AY56" s="144"/>
      <c r="AZ56" s="145"/>
      <c r="BA56" s="143"/>
      <c r="BB56" s="144"/>
      <c r="BC56" s="144"/>
      <c r="BD56" s="145"/>
      <c r="BE56" s="28"/>
      <c r="BF56" s="26"/>
      <c r="BG56" s="26"/>
      <c r="BH56" s="27"/>
      <c r="BI56" s="61"/>
      <c r="BJ56" s="62"/>
    </row>
    <row r="57" spans="1:62" ht="6" customHeight="1">
      <c r="A57" s="60"/>
      <c r="B57" s="61"/>
      <c r="C57" s="28"/>
      <c r="D57" s="26"/>
      <c r="E57" s="26"/>
      <c r="F57" s="27"/>
      <c r="G57" s="150"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51"/>
      <c r="I57" s="151"/>
      <c r="J57" s="152"/>
      <c r="K57" s="150"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51"/>
      <c r="M57" s="151"/>
      <c r="N57" s="152"/>
      <c r="O57" s="150"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P57" s="151"/>
      <c r="Q57" s="151"/>
      <c r="R57" s="152"/>
      <c r="S57" s="150"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51"/>
      <c r="U57" s="151"/>
      <c r="V57" s="152"/>
      <c r="W57" s="150"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51"/>
      <c r="Y57" s="151"/>
      <c r="Z57" s="152"/>
      <c r="AA57" s="40"/>
      <c r="AB57" s="41"/>
      <c r="AC57" s="41"/>
      <c r="AD57" s="42"/>
      <c r="AE57" s="56"/>
      <c r="AF57" s="56"/>
      <c r="AG57" s="28"/>
      <c r="AH57" s="26"/>
      <c r="AI57" s="26"/>
      <c r="AJ57" s="27"/>
      <c r="AK57" s="150"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51"/>
      <c r="AM57" s="151"/>
      <c r="AN57" s="152"/>
      <c r="AO57" s="150"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51"/>
      <c r="AQ57" s="151"/>
      <c r="AR57" s="152"/>
      <c r="AS57" s="150"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57" s="151"/>
      <c r="AU57" s="151"/>
      <c r="AV57" s="152"/>
      <c r="AW57" s="150"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51"/>
      <c r="AY57" s="151"/>
      <c r="AZ57" s="152"/>
      <c r="BA57" s="150"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51"/>
      <c r="BC57" s="151"/>
      <c r="BD57" s="152"/>
      <c r="BE57" s="28"/>
      <c r="BF57" s="26"/>
      <c r="BG57" s="26"/>
      <c r="BH57" s="27"/>
      <c r="BI57" s="61"/>
      <c r="BJ57" s="62"/>
    </row>
    <row r="58" spans="1:62" ht="6" customHeight="1">
      <c r="A58" s="60"/>
      <c r="B58" s="61"/>
      <c r="C58" s="28"/>
      <c r="D58" s="26"/>
      <c r="E58" s="26"/>
      <c r="F58" s="27"/>
      <c r="G58" s="150"/>
      <c r="H58" s="151"/>
      <c r="I58" s="151"/>
      <c r="J58" s="152"/>
      <c r="K58" s="150"/>
      <c r="L58" s="151"/>
      <c r="M58" s="151"/>
      <c r="N58" s="152"/>
      <c r="O58" s="150"/>
      <c r="P58" s="151"/>
      <c r="Q58" s="151"/>
      <c r="R58" s="152"/>
      <c r="S58" s="150"/>
      <c r="T58" s="151"/>
      <c r="U58" s="151"/>
      <c r="V58" s="152"/>
      <c r="W58" s="150"/>
      <c r="X58" s="151"/>
      <c r="Y58" s="151"/>
      <c r="Z58" s="152"/>
      <c r="AA58" s="40"/>
      <c r="AB58" s="41"/>
      <c r="AC58" s="41"/>
      <c r="AD58" s="42"/>
      <c r="AE58" s="56"/>
      <c r="AF58" s="56"/>
      <c r="AG58" s="28"/>
      <c r="AH58" s="26"/>
      <c r="AI58" s="26"/>
      <c r="AJ58" s="27"/>
      <c r="AK58" s="150"/>
      <c r="AL58" s="151"/>
      <c r="AM58" s="151"/>
      <c r="AN58" s="152"/>
      <c r="AO58" s="150"/>
      <c r="AP58" s="151"/>
      <c r="AQ58" s="151"/>
      <c r="AR58" s="152"/>
      <c r="AS58" s="150"/>
      <c r="AT58" s="151"/>
      <c r="AU58" s="151"/>
      <c r="AV58" s="152"/>
      <c r="AW58" s="150"/>
      <c r="AX58" s="151"/>
      <c r="AY58" s="151"/>
      <c r="AZ58" s="152"/>
      <c r="BA58" s="150"/>
      <c r="BB58" s="151"/>
      <c r="BC58" s="151"/>
      <c r="BD58" s="152"/>
      <c r="BE58" s="28"/>
      <c r="BF58" s="26"/>
      <c r="BG58" s="26"/>
      <c r="BH58" s="27"/>
      <c r="BI58" s="61"/>
      <c r="BJ58" s="62"/>
    </row>
    <row r="59" spans="1:62" ht="6" customHeight="1">
      <c r="A59" s="60"/>
      <c r="B59" s="61"/>
      <c r="C59" s="28"/>
      <c r="D59" s="26"/>
      <c r="E59" s="26"/>
      <c r="F59" s="27"/>
      <c r="G59" s="150"/>
      <c r="H59" s="151"/>
      <c r="I59" s="151"/>
      <c r="J59" s="152"/>
      <c r="K59" s="150"/>
      <c r="L59" s="151"/>
      <c r="M59" s="151"/>
      <c r="N59" s="152"/>
      <c r="O59" s="150"/>
      <c r="P59" s="151"/>
      <c r="Q59" s="151"/>
      <c r="R59" s="152"/>
      <c r="S59" s="150"/>
      <c r="T59" s="151"/>
      <c r="U59" s="151"/>
      <c r="V59" s="152"/>
      <c r="W59" s="150"/>
      <c r="X59" s="151"/>
      <c r="Y59" s="151"/>
      <c r="Z59" s="152"/>
      <c r="AA59" s="40"/>
      <c r="AB59" s="41"/>
      <c r="AC59" s="41"/>
      <c r="AD59" s="42"/>
      <c r="AE59" s="56"/>
      <c r="AF59" s="56"/>
      <c r="AG59" s="28"/>
      <c r="AH59" s="26"/>
      <c r="AI59" s="26"/>
      <c r="AJ59" s="27"/>
      <c r="AK59" s="150"/>
      <c r="AL59" s="151"/>
      <c r="AM59" s="151"/>
      <c r="AN59" s="152"/>
      <c r="AO59" s="150"/>
      <c r="AP59" s="151"/>
      <c r="AQ59" s="151"/>
      <c r="AR59" s="152"/>
      <c r="AS59" s="150"/>
      <c r="AT59" s="151"/>
      <c r="AU59" s="151"/>
      <c r="AV59" s="152"/>
      <c r="AW59" s="150"/>
      <c r="AX59" s="151"/>
      <c r="AY59" s="151"/>
      <c r="AZ59" s="152"/>
      <c r="BA59" s="150"/>
      <c r="BB59" s="151"/>
      <c r="BC59" s="151"/>
      <c r="BD59" s="152"/>
      <c r="BE59" s="28"/>
      <c r="BF59" s="26"/>
      <c r="BG59" s="26"/>
      <c r="BH59" s="27"/>
      <c r="BI59" s="61"/>
      <c r="BJ59" s="62"/>
    </row>
    <row r="60" spans="1:62" ht="6" customHeight="1">
      <c r="A60" s="60"/>
      <c r="B60" s="61"/>
      <c r="C60" s="29"/>
      <c r="D60" s="30"/>
      <c r="E60" s="30"/>
      <c r="F60" s="31"/>
      <c r="G60" s="153"/>
      <c r="H60" s="154"/>
      <c r="I60" s="154"/>
      <c r="J60" s="155"/>
      <c r="K60" s="153"/>
      <c r="L60" s="154"/>
      <c r="M60" s="154"/>
      <c r="N60" s="155"/>
      <c r="O60" s="153"/>
      <c r="P60" s="154"/>
      <c r="Q60" s="154"/>
      <c r="R60" s="155"/>
      <c r="S60" s="153"/>
      <c r="T60" s="154"/>
      <c r="U60" s="154"/>
      <c r="V60" s="155"/>
      <c r="W60" s="153"/>
      <c r="X60" s="154"/>
      <c r="Y60" s="154"/>
      <c r="Z60" s="155"/>
      <c r="AA60" s="43"/>
      <c r="AB60" s="44"/>
      <c r="AC60" s="44"/>
      <c r="AD60" s="45"/>
      <c r="AE60" s="56"/>
      <c r="AF60" s="56"/>
      <c r="AG60" s="29"/>
      <c r="AH60" s="30"/>
      <c r="AI60" s="30"/>
      <c r="AJ60" s="31"/>
      <c r="AK60" s="153"/>
      <c r="AL60" s="154"/>
      <c r="AM60" s="154"/>
      <c r="AN60" s="155"/>
      <c r="AO60" s="153"/>
      <c r="AP60" s="154"/>
      <c r="AQ60" s="154"/>
      <c r="AR60" s="155"/>
      <c r="AS60" s="153"/>
      <c r="AT60" s="154"/>
      <c r="AU60" s="154"/>
      <c r="AV60" s="155"/>
      <c r="AW60" s="153"/>
      <c r="AX60" s="154"/>
      <c r="AY60" s="154"/>
      <c r="AZ60" s="155"/>
      <c r="BA60" s="153"/>
      <c r="BB60" s="154"/>
      <c r="BC60" s="154"/>
      <c r="BD60" s="155"/>
      <c r="BE60" s="29"/>
      <c r="BF60" s="30"/>
      <c r="BG60" s="30"/>
      <c r="BH60" s="31"/>
      <c r="BI60" s="61"/>
      <c r="BJ60" s="62"/>
    </row>
    <row r="61" spans="1:62" ht="6" customHeight="1">
      <c r="A61" s="60"/>
      <c r="B61" s="61"/>
      <c r="C61" s="139">
        <f>AA52+1</f>
        <v>45893</v>
      </c>
      <c r="D61" s="140"/>
      <c r="E61" s="16"/>
      <c r="F61" s="17"/>
      <c r="G61" s="146">
        <f>C61+1</f>
        <v>45894</v>
      </c>
      <c r="H61" s="147"/>
      <c r="I61" s="32"/>
      <c r="J61" s="33"/>
      <c r="K61" s="146">
        <f>G61+1</f>
        <v>45895</v>
      </c>
      <c r="L61" s="147"/>
      <c r="M61" s="32"/>
      <c r="N61" s="33"/>
      <c r="O61" s="146">
        <f>K61+1</f>
        <v>45896</v>
      </c>
      <c r="P61" s="147"/>
      <c r="Q61" s="32"/>
      <c r="R61" s="33"/>
      <c r="S61" s="146">
        <f>O61+1</f>
        <v>45897</v>
      </c>
      <c r="T61" s="147"/>
      <c r="U61" s="32"/>
      <c r="V61" s="33"/>
      <c r="W61" s="146">
        <f>S61+1</f>
        <v>45898</v>
      </c>
      <c r="X61" s="147"/>
      <c r="Y61" s="32"/>
      <c r="Z61" s="33"/>
      <c r="AA61" s="135">
        <f>W61+1</f>
        <v>45899</v>
      </c>
      <c r="AB61" s="136"/>
      <c r="AC61" s="20"/>
      <c r="AD61" s="21"/>
      <c r="AE61" s="56"/>
      <c r="AF61" s="56"/>
      <c r="AG61" s="139">
        <f>BE52+1</f>
        <v>45928</v>
      </c>
      <c r="AH61" s="140"/>
      <c r="AI61" s="16"/>
      <c r="AJ61" s="17"/>
      <c r="AK61" s="131">
        <f>AG61+1</f>
        <v>45929</v>
      </c>
      <c r="AL61" s="132"/>
      <c r="AM61" s="16"/>
      <c r="AN61" s="17"/>
      <c r="AO61" s="131">
        <f>AK61+1</f>
        <v>45930</v>
      </c>
      <c r="AP61" s="132"/>
      <c r="AQ61" s="16"/>
      <c r="AR61" s="17"/>
      <c r="AS61" s="131">
        <f>AO61+1</f>
        <v>45931</v>
      </c>
      <c r="AT61" s="132"/>
      <c r="AU61" s="16"/>
      <c r="AV61" s="17"/>
      <c r="AW61" s="131">
        <f>AS61+1</f>
        <v>45932</v>
      </c>
      <c r="AX61" s="132"/>
      <c r="AY61" s="16"/>
      <c r="AZ61" s="17"/>
      <c r="BA61" s="131">
        <f>AW61+1</f>
        <v>45933</v>
      </c>
      <c r="BB61" s="132"/>
      <c r="BC61" s="16"/>
      <c r="BD61" s="17"/>
      <c r="BE61" s="135">
        <f>BA61+1</f>
        <v>45934</v>
      </c>
      <c r="BF61" s="136"/>
      <c r="BG61" s="20"/>
      <c r="BH61" s="21"/>
      <c r="BI61" s="61"/>
      <c r="BJ61" s="62"/>
    </row>
    <row r="62" spans="1:62" ht="6" customHeight="1">
      <c r="A62" s="60"/>
      <c r="B62" s="61"/>
      <c r="C62" s="141"/>
      <c r="D62" s="142"/>
      <c r="E62" s="22"/>
      <c r="F62" s="23"/>
      <c r="G62" s="148"/>
      <c r="H62" s="149"/>
      <c r="I62" s="34"/>
      <c r="J62" s="35"/>
      <c r="K62" s="148"/>
      <c r="L62" s="149"/>
      <c r="M62" s="34"/>
      <c r="N62" s="35"/>
      <c r="O62" s="148"/>
      <c r="P62" s="149"/>
      <c r="Q62" s="34"/>
      <c r="R62" s="35"/>
      <c r="S62" s="148"/>
      <c r="T62" s="149"/>
      <c r="U62" s="34"/>
      <c r="V62" s="35"/>
      <c r="W62" s="148"/>
      <c r="X62" s="149"/>
      <c r="Y62" s="34"/>
      <c r="Z62" s="35"/>
      <c r="AA62" s="137"/>
      <c r="AB62" s="138"/>
      <c r="AC62" s="26"/>
      <c r="AD62" s="27"/>
      <c r="AE62" s="56"/>
      <c r="AF62" s="56"/>
      <c r="AG62" s="141"/>
      <c r="AH62" s="142"/>
      <c r="AI62" s="22"/>
      <c r="AJ62" s="23"/>
      <c r="AK62" s="133"/>
      <c r="AL62" s="134"/>
      <c r="AM62" s="22"/>
      <c r="AN62" s="23"/>
      <c r="AO62" s="133"/>
      <c r="AP62" s="134"/>
      <c r="AQ62" s="22"/>
      <c r="AR62" s="23"/>
      <c r="AS62" s="133"/>
      <c r="AT62" s="134"/>
      <c r="AU62" s="22"/>
      <c r="AV62" s="23"/>
      <c r="AW62" s="133"/>
      <c r="AX62" s="134"/>
      <c r="AY62" s="22"/>
      <c r="AZ62" s="23"/>
      <c r="BA62" s="133"/>
      <c r="BB62" s="134"/>
      <c r="BC62" s="22"/>
      <c r="BD62" s="23"/>
      <c r="BE62" s="137"/>
      <c r="BF62" s="138"/>
      <c r="BG62" s="26"/>
      <c r="BH62" s="27"/>
      <c r="BI62" s="61"/>
      <c r="BJ62" s="62"/>
    </row>
    <row r="63" spans="1:62" ht="6" customHeight="1">
      <c r="A63" s="60"/>
      <c r="B63" s="61"/>
      <c r="C63" s="141"/>
      <c r="D63" s="142"/>
      <c r="E63" s="22"/>
      <c r="F63" s="23"/>
      <c r="G63" s="148"/>
      <c r="H63" s="149"/>
      <c r="I63" s="34"/>
      <c r="J63" s="35"/>
      <c r="K63" s="148"/>
      <c r="L63" s="149"/>
      <c r="M63" s="34"/>
      <c r="N63" s="35"/>
      <c r="O63" s="148"/>
      <c r="P63" s="149"/>
      <c r="Q63" s="34"/>
      <c r="R63" s="35"/>
      <c r="S63" s="148"/>
      <c r="T63" s="149"/>
      <c r="U63" s="34"/>
      <c r="V63" s="35"/>
      <c r="W63" s="148"/>
      <c r="X63" s="149"/>
      <c r="Y63" s="34"/>
      <c r="Z63" s="35"/>
      <c r="AA63" s="137"/>
      <c r="AB63" s="138"/>
      <c r="AC63" s="26"/>
      <c r="AD63" s="27"/>
      <c r="AE63" s="56"/>
      <c r="AF63" s="56"/>
      <c r="AG63" s="141"/>
      <c r="AH63" s="142"/>
      <c r="AI63" s="22"/>
      <c r="AJ63" s="23"/>
      <c r="AK63" s="133"/>
      <c r="AL63" s="134"/>
      <c r="AM63" s="22"/>
      <c r="AN63" s="23"/>
      <c r="AO63" s="133"/>
      <c r="AP63" s="134"/>
      <c r="AQ63" s="22"/>
      <c r="AR63" s="23"/>
      <c r="AS63" s="133"/>
      <c r="AT63" s="134"/>
      <c r="AU63" s="22"/>
      <c r="AV63" s="23"/>
      <c r="AW63" s="133"/>
      <c r="AX63" s="134"/>
      <c r="AY63" s="22"/>
      <c r="AZ63" s="23"/>
      <c r="BA63" s="133"/>
      <c r="BB63" s="134"/>
      <c r="BC63" s="22"/>
      <c r="BD63" s="23"/>
      <c r="BE63" s="137"/>
      <c r="BF63" s="138"/>
      <c r="BG63" s="26"/>
      <c r="BH63" s="27"/>
      <c r="BI63" s="61"/>
      <c r="BJ63" s="62"/>
    </row>
    <row r="64" spans="1:62" ht="6" customHeight="1">
      <c r="A64" s="60"/>
      <c r="B64" s="61"/>
      <c r="C64" s="28"/>
      <c r="D64" s="26"/>
      <c r="E64" s="26"/>
      <c r="F64" s="27"/>
      <c r="G64" s="143"/>
      <c r="H64" s="144"/>
      <c r="I64" s="144"/>
      <c r="J64" s="145"/>
      <c r="K64" s="143"/>
      <c r="L64" s="144"/>
      <c r="M64" s="144"/>
      <c r="N64" s="145"/>
      <c r="O64" s="143"/>
      <c r="P64" s="144"/>
      <c r="Q64" s="144"/>
      <c r="R64" s="145"/>
      <c r="S64" s="143"/>
      <c r="T64" s="144"/>
      <c r="U64" s="144"/>
      <c r="V64" s="145"/>
      <c r="W64" s="143"/>
      <c r="X64" s="144"/>
      <c r="Y64" s="144"/>
      <c r="Z64" s="145"/>
      <c r="AA64" s="28"/>
      <c r="AB64" s="26"/>
      <c r="AC64" s="26"/>
      <c r="AD64" s="27"/>
      <c r="AE64" s="56"/>
      <c r="AF64" s="56"/>
      <c r="AG64" s="28"/>
      <c r="AH64" s="26"/>
      <c r="AI64" s="26"/>
      <c r="AJ64" s="27"/>
      <c r="AK64" s="143"/>
      <c r="AL64" s="144"/>
      <c r="AM64" s="144"/>
      <c r="AN64" s="145"/>
      <c r="AO64" s="143"/>
      <c r="AP64" s="144"/>
      <c r="AQ64" s="144"/>
      <c r="AR64" s="145"/>
      <c r="AS64" s="143"/>
      <c r="AT64" s="144"/>
      <c r="AU64" s="144"/>
      <c r="AV64" s="145"/>
      <c r="AW64" s="143"/>
      <c r="AX64" s="144"/>
      <c r="AY64" s="144"/>
      <c r="AZ64" s="145"/>
      <c r="BA64" s="143"/>
      <c r="BB64" s="144"/>
      <c r="BC64" s="144"/>
      <c r="BD64" s="145"/>
      <c r="BE64" s="46"/>
      <c r="BF64" s="47"/>
      <c r="BG64" s="26"/>
      <c r="BH64" s="27"/>
      <c r="BI64" s="61"/>
      <c r="BJ64" s="62"/>
    </row>
    <row r="65" spans="1:62" ht="6" customHeight="1">
      <c r="A65" s="60"/>
      <c r="B65" s="61"/>
      <c r="C65" s="28"/>
      <c r="D65" s="26"/>
      <c r="E65" s="26"/>
      <c r="F65" s="27"/>
      <c r="G65" s="143"/>
      <c r="H65" s="144"/>
      <c r="I65" s="144"/>
      <c r="J65" s="145"/>
      <c r="K65" s="143"/>
      <c r="L65" s="144"/>
      <c r="M65" s="144"/>
      <c r="N65" s="145"/>
      <c r="O65" s="143"/>
      <c r="P65" s="144"/>
      <c r="Q65" s="144"/>
      <c r="R65" s="145"/>
      <c r="S65" s="143"/>
      <c r="T65" s="144"/>
      <c r="U65" s="144"/>
      <c r="V65" s="145"/>
      <c r="W65" s="143"/>
      <c r="X65" s="144"/>
      <c r="Y65" s="144"/>
      <c r="Z65" s="145"/>
      <c r="AA65" s="28"/>
      <c r="AB65" s="26"/>
      <c r="AC65" s="26"/>
      <c r="AD65" s="27"/>
      <c r="AE65" s="56"/>
      <c r="AF65" s="56"/>
      <c r="AG65" s="28"/>
      <c r="AH65" s="26"/>
      <c r="AI65" s="26"/>
      <c r="AJ65" s="27"/>
      <c r="AK65" s="143"/>
      <c r="AL65" s="144"/>
      <c r="AM65" s="144"/>
      <c r="AN65" s="145"/>
      <c r="AO65" s="143"/>
      <c r="AP65" s="144"/>
      <c r="AQ65" s="144"/>
      <c r="AR65" s="145"/>
      <c r="AS65" s="143"/>
      <c r="AT65" s="144"/>
      <c r="AU65" s="144"/>
      <c r="AV65" s="145"/>
      <c r="AW65" s="143"/>
      <c r="AX65" s="144"/>
      <c r="AY65" s="144"/>
      <c r="AZ65" s="145"/>
      <c r="BA65" s="143"/>
      <c r="BB65" s="144"/>
      <c r="BC65" s="144"/>
      <c r="BD65" s="145"/>
      <c r="BE65" s="28"/>
      <c r="BF65" s="26"/>
      <c r="BG65" s="26"/>
      <c r="BH65" s="27"/>
      <c r="BI65" s="61"/>
      <c r="BJ65" s="62"/>
    </row>
    <row r="66" spans="1:62" ht="6" customHeight="1">
      <c r="A66" s="60"/>
      <c r="B66" s="61"/>
      <c r="C66" s="28"/>
      <c r="D66" s="26"/>
      <c r="E66" s="26"/>
      <c r="F66" s="27"/>
      <c r="G66" s="150"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51"/>
      <c r="I66" s="151"/>
      <c r="J66" s="152"/>
      <c r="K66" s="150"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51"/>
      <c r="M66" s="151"/>
      <c r="N66" s="152"/>
      <c r="O66" s="150"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51"/>
      <c r="Q66" s="151"/>
      <c r="R66" s="152"/>
      <c r="S66" s="150"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51"/>
      <c r="U66" s="151"/>
      <c r="V66" s="152"/>
      <c r="W66" s="150"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51"/>
      <c r="Y66" s="151"/>
      <c r="Z66" s="152"/>
      <c r="AA66" s="40"/>
      <c r="AB66" s="41"/>
      <c r="AC66" s="41"/>
      <c r="AD66" s="42"/>
      <c r="AE66" s="56"/>
      <c r="AF66" s="56"/>
      <c r="AG66" s="28"/>
      <c r="AH66" s="26"/>
      <c r="AI66" s="26"/>
      <c r="AJ66" s="27"/>
      <c r="AK66" s="150"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51"/>
      <c r="AM66" s="151"/>
      <c r="AN66" s="152"/>
      <c r="AO66" s="150"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51"/>
      <c r="AQ66" s="151"/>
      <c r="AR66" s="152"/>
      <c r="AS66" s="150"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51"/>
      <c r="AU66" s="151"/>
      <c r="AV66" s="152"/>
      <c r="AW66" s="150"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51"/>
      <c r="AY66" s="151"/>
      <c r="AZ66" s="152"/>
      <c r="BA66" s="150"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51"/>
      <c r="BC66" s="151"/>
      <c r="BD66" s="152"/>
      <c r="BE66" s="28"/>
      <c r="BF66" s="26"/>
      <c r="BG66" s="26"/>
      <c r="BH66" s="27"/>
      <c r="BI66" s="61"/>
      <c r="BJ66" s="62"/>
    </row>
    <row r="67" spans="1:62" ht="6" customHeight="1">
      <c r="A67" s="60"/>
      <c r="B67" s="61"/>
      <c r="C67" s="28"/>
      <c r="D67" s="26"/>
      <c r="E67" s="26"/>
      <c r="F67" s="27"/>
      <c r="G67" s="150"/>
      <c r="H67" s="151"/>
      <c r="I67" s="151"/>
      <c r="J67" s="152"/>
      <c r="K67" s="150"/>
      <c r="L67" s="151"/>
      <c r="M67" s="151"/>
      <c r="N67" s="152"/>
      <c r="O67" s="150"/>
      <c r="P67" s="151"/>
      <c r="Q67" s="151"/>
      <c r="R67" s="152"/>
      <c r="S67" s="150"/>
      <c r="T67" s="151"/>
      <c r="U67" s="151"/>
      <c r="V67" s="152"/>
      <c r="W67" s="150"/>
      <c r="X67" s="151"/>
      <c r="Y67" s="151"/>
      <c r="Z67" s="152"/>
      <c r="AA67" s="40"/>
      <c r="AB67" s="41"/>
      <c r="AC67" s="41"/>
      <c r="AD67" s="42"/>
      <c r="AE67" s="56"/>
      <c r="AF67" s="56"/>
      <c r="AG67" s="28"/>
      <c r="AH67" s="26"/>
      <c r="AI67" s="26"/>
      <c r="AJ67" s="27"/>
      <c r="AK67" s="150"/>
      <c r="AL67" s="151"/>
      <c r="AM67" s="151"/>
      <c r="AN67" s="152"/>
      <c r="AO67" s="150"/>
      <c r="AP67" s="151"/>
      <c r="AQ67" s="151"/>
      <c r="AR67" s="152"/>
      <c r="AS67" s="150"/>
      <c r="AT67" s="151"/>
      <c r="AU67" s="151"/>
      <c r="AV67" s="152"/>
      <c r="AW67" s="150"/>
      <c r="AX67" s="151"/>
      <c r="AY67" s="151"/>
      <c r="AZ67" s="152"/>
      <c r="BA67" s="150"/>
      <c r="BB67" s="151"/>
      <c r="BC67" s="151"/>
      <c r="BD67" s="152"/>
      <c r="BE67" s="28"/>
      <c r="BF67" s="26"/>
      <c r="BG67" s="26"/>
      <c r="BH67" s="27"/>
      <c r="BI67" s="61"/>
      <c r="BJ67" s="62"/>
    </row>
    <row r="68" spans="1:62" ht="6" customHeight="1">
      <c r="A68" s="60"/>
      <c r="B68" s="61"/>
      <c r="C68" s="28"/>
      <c r="D68" s="26"/>
      <c r="E68" s="26"/>
      <c r="F68" s="27"/>
      <c r="G68" s="150"/>
      <c r="H68" s="151"/>
      <c r="I68" s="151"/>
      <c r="J68" s="152"/>
      <c r="K68" s="150"/>
      <c r="L68" s="151"/>
      <c r="M68" s="151"/>
      <c r="N68" s="152"/>
      <c r="O68" s="150"/>
      <c r="P68" s="151"/>
      <c r="Q68" s="151"/>
      <c r="R68" s="152"/>
      <c r="S68" s="150"/>
      <c r="T68" s="151"/>
      <c r="U68" s="151"/>
      <c r="V68" s="152"/>
      <c r="W68" s="150"/>
      <c r="X68" s="151"/>
      <c r="Y68" s="151"/>
      <c r="Z68" s="152"/>
      <c r="AA68" s="40"/>
      <c r="AB68" s="41"/>
      <c r="AC68" s="41"/>
      <c r="AD68" s="42"/>
      <c r="AE68" s="56"/>
      <c r="AF68" s="56"/>
      <c r="AG68" s="28"/>
      <c r="AH68" s="26"/>
      <c r="AI68" s="26"/>
      <c r="AJ68" s="27"/>
      <c r="AK68" s="150"/>
      <c r="AL68" s="151"/>
      <c r="AM68" s="151"/>
      <c r="AN68" s="152"/>
      <c r="AO68" s="150"/>
      <c r="AP68" s="151"/>
      <c r="AQ68" s="151"/>
      <c r="AR68" s="152"/>
      <c r="AS68" s="150"/>
      <c r="AT68" s="151"/>
      <c r="AU68" s="151"/>
      <c r="AV68" s="152"/>
      <c r="AW68" s="150"/>
      <c r="AX68" s="151"/>
      <c r="AY68" s="151"/>
      <c r="AZ68" s="152"/>
      <c r="BA68" s="150"/>
      <c r="BB68" s="151"/>
      <c r="BC68" s="151"/>
      <c r="BD68" s="152"/>
      <c r="BE68" s="28"/>
      <c r="BF68" s="26"/>
      <c r="BG68" s="26"/>
      <c r="BH68" s="27"/>
      <c r="BI68" s="61"/>
      <c r="BJ68" s="62"/>
    </row>
    <row r="69" spans="1:62" ht="6" customHeight="1">
      <c r="A69" s="60"/>
      <c r="B69" s="61"/>
      <c r="C69" s="29"/>
      <c r="D69" s="30"/>
      <c r="E69" s="30"/>
      <c r="F69" s="31"/>
      <c r="G69" s="153"/>
      <c r="H69" s="154"/>
      <c r="I69" s="154"/>
      <c r="J69" s="155"/>
      <c r="K69" s="153"/>
      <c r="L69" s="154"/>
      <c r="M69" s="154"/>
      <c r="N69" s="155"/>
      <c r="O69" s="153"/>
      <c r="P69" s="154"/>
      <c r="Q69" s="154"/>
      <c r="R69" s="155"/>
      <c r="S69" s="153"/>
      <c r="T69" s="154"/>
      <c r="U69" s="154"/>
      <c r="V69" s="155"/>
      <c r="W69" s="153"/>
      <c r="X69" s="154"/>
      <c r="Y69" s="154"/>
      <c r="Z69" s="155"/>
      <c r="AA69" s="43"/>
      <c r="AB69" s="44"/>
      <c r="AC69" s="44"/>
      <c r="AD69" s="45"/>
      <c r="AE69" s="56"/>
      <c r="AF69" s="56"/>
      <c r="AG69" s="29"/>
      <c r="AH69" s="30"/>
      <c r="AI69" s="30"/>
      <c r="AJ69" s="31"/>
      <c r="AK69" s="153"/>
      <c r="AL69" s="154"/>
      <c r="AM69" s="154"/>
      <c r="AN69" s="155"/>
      <c r="AO69" s="153"/>
      <c r="AP69" s="154"/>
      <c r="AQ69" s="154"/>
      <c r="AR69" s="155"/>
      <c r="AS69" s="153"/>
      <c r="AT69" s="154"/>
      <c r="AU69" s="154"/>
      <c r="AV69" s="155"/>
      <c r="AW69" s="153"/>
      <c r="AX69" s="154"/>
      <c r="AY69" s="154"/>
      <c r="AZ69" s="155"/>
      <c r="BA69" s="153"/>
      <c r="BB69" s="154"/>
      <c r="BC69" s="154"/>
      <c r="BD69" s="155"/>
      <c r="BE69" s="29"/>
      <c r="BF69" s="30"/>
      <c r="BG69" s="30"/>
      <c r="BH69" s="31"/>
      <c r="BI69" s="61"/>
      <c r="BJ69" s="62"/>
    </row>
    <row r="70" spans="1:62" ht="6" customHeight="1">
      <c r="A70" s="60"/>
      <c r="B70" s="61"/>
      <c r="C70" s="139">
        <f>AA61+1</f>
        <v>45900</v>
      </c>
      <c r="D70" s="140"/>
      <c r="E70" s="16"/>
      <c r="F70" s="17"/>
      <c r="G70" s="146">
        <f>C70+1</f>
        <v>45901</v>
      </c>
      <c r="H70" s="147"/>
      <c r="I70" s="32"/>
      <c r="J70" s="33"/>
      <c r="K70" s="146">
        <f>G70+1</f>
        <v>45902</v>
      </c>
      <c r="L70" s="147"/>
      <c r="M70" s="32"/>
      <c r="N70" s="33"/>
      <c r="O70" s="146">
        <f>K70+1</f>
        <v>45903</v>
      </c>
      <c r="P70" s="147"/>
      <c r="Q70" s="32"/>
      <c r="R70" s="33"/>
      <c r="S70" s="146">
        <f>O70+1</f>
        <v>45904</v>
      </c>
      <c r="T70" s="147"/>
      <c r="U70" s="32"/>
      <c r="V70" s="33"/>
      <c r="W70" s="146">
        <f>S70+1</f>
        <v>45905</v>
      </c>
      <c r="X70" s="147"/>
      <c r="Y70" s="32"/>
      <c r="Z70" s="33"/>
      <c r="AA70" s="135">
        <f>W70+1</f>
        <v>45906</v>
      </c>
      <c r="AB70" s="136"/>
      <c r="AC70" s="20"/>
      <c r="AD70" s="21"/>
      <c r="AE70" s="56"/>
      <c r="AF70" s="56"/>
      <c r="AG70" s="139">
        <f>BE61+1</f>
        <v>45935</v>
      </c>
      <c r="AH70" s="140"/>
      <c r="AI70" s="16"/>
      <c r="AJ70" s="17"/>
      <c r="AK70" s="131">
        <f>AG70+1</f>
        <v>45936</v>
      </c>
      <c r="AL70" s="132"/>
      <c r="AM70" s="16"/>
      <c r="AN70" s="17"/>
      <c r="AO70" s="131">
        <f>AK70+1</f>
        <v>45937</v>
      </c>
      <c r="AP70" s="132"/>
      <c r="AQ70" s="16"/>
      <c r="AR70" s="17"/>
      <c r="AS70" s="131">
        <f>AO70+1</f>
        <v>45938</v>
      </c>
      <c r="AT70" s="132"/>
      <c r="AU70" s="16"/>
      <c r="AV70" s="17"/>
      <c r="AW70" s="131">
        <f>AS70+1</f>
        <v>45939</v>
      </c>
      <c r="AX70" s="132"/>
      <c r="AY70" s="16"/>
      <c r="AZ70" s="17"/>
      <c r="BA70" s="131">
        <f>AW70+1</f>
        <v>45940</v>
      </c>
      <c r="BB70" s="132"/>
      <c r="BC70" s="16"/>
      <c r="BD70" s="17"/>
      <c r="BE70" s="135">
        <f>BA70+1</f>
        <v>45941</v>
      </c>
      <c r="BF70" s="136"/>
      <c r="BG70" s="20"/>
      <c r="BH70" s="21"/>
      <c r="BI70" s="61"/>
      <c r="BJ70" s="62"/>
    </row>
    <row r="71" spans="1:62" ht="6" customHeight="1">
      <c r="A71" s="60"/>
      <c r="B71" s="61"/>
      <c r="C71" s="141"/>
      <c r="D71" s="142"/>
      <c r="E71" s="22"/>
      <c r="F71" s="23"/>
      <c r="G71" s="148"/>
      <c r="H71" s="149"/>
      <c r="I71" s="34"/>
      <c r="J71" s="35"/>
      <c r="K71" s="148"/>
      <c r="L71" s="149"/>
      <c r="M71" s="34"/>
      <c r="N71" s="35"/>
      <c r="O71" s="148"/>
      <c r="P71" s="149"/>
      <c r="Q71" s="34"/>
      <c r="R71" s="35"/>
      <c r="S71" s="148"/>
      <c r="T71" s="149"/>
      <c r="U71" s="34"/>
      <c r="V71" s="35"/>
      <c r="W71" s="148"/>
      <c r="X71" s="149"/>
      <c r="Y71" s="34"/>
      <c r="Z71" s="35"/>
      <c r="AA71" s="137"/>
      <c r="AB71" s="138"/>
      <c r="AC71" s="26"/>
      <c r="AD71" s="27"/>
      <c r="AE71" s="56"/>
      <c r="AF71" s="56"/>
      <c r="AG71" s="141"/>
      <c r="AH71" s="142"/>
      <c r="AI71" s="22"/>
      <c r="AJ71" s="23"/>
      <c r="AK71" s="133"/>
      <c r="AL71" s="134"/>
      <c r="AM71" s="22"/>
      <c r="AN71" s="23"/>
      <c r="AO71" s="133"/>
      <c r="AP71" s="134"/>
      <c r="AQ71" s="22"/>
      <c r="AR71" s="23"/>
      <c r="AS71" s="133"/>
      <c r="AT71" s="134"/>
      <c r="AU71" s="22"/>
      <c r="AV71" s="23"/>
      <c r="AW71" s="133"/>
      <c r="AX71" s="134"/>
      <c r="AY71" s="22"/>
      <c r="AZ71" s="23"/>
      <c r="BA71" s="133"/>
      <c r="BB71" s="134"/>
      <c r="BC71" s="22"/>
      <c r="BD71" s="23"/>
      <c r="BE71" s="137"/>
      <c r="BF71" s="138"/>
      <c r="BG71" s="26"/>
      <c r="BH71" s="27"/>
      <c r="BI71" s="61"/>
      <c r="BJ71" s="62"/>
    </row>
    <row r="72" spans="1:62" ht="6" customHeight="1">
      <c r="A72" s="60"/>
      <c r="B72" s="61"/>
      <c r="C72" s="141"/>
      <c r="D72" s="142"/>
      <c r="E72" s="22"/>
      <c r="F72" s="23"/>
      <c r="G72" s="148"/>
      <c r="H72" s="149"/>
      <c r="I72" s="34"/>
      <c r="J72" s="35"/>
      <c r="K72" s="148"/>
      <c r="L72" s="149"/>
      <c r="M72" s="34"/>
      <c r="N72" s="35"/>
      <c r="O72" s="148"/>
      <c r="P72" s="149"/>
      <c r="Q72" s="34"/>
      <c r="R72" s="35"/>
      <c r="S72" s="148"/>
      <c r="T72" s="149"/>
      <c r="U72" s="34"/>
      <c r="V72" s="35"/>
      <c r="W72" s="148"/>
      <c r="X72" s="149"/>
      <c r="Y72" s="34"/>
      <c r="Z72" s="35"/>
      <c r="AA72" s="137"/>
      <c r="AB72" s="138"/>
      <c r="AC72" s="26"/>
      <c r="AD72" s="27"/>
      <c r="AE72" s="56"/>
      <c r="AF72" s="56"/>
      <c r="AG72" s="141"/>
      <c r="AH72" s="142"/>
      <c r="AI72" s="22"/>
      <c r="AJ72" s="23"/>
      <c r="AK72" s="133"/>
      <c r="AL72" s="134"/>
      <c r="AM72" s="22"/>
      <c r="AN72" s="23"/>
      <c r="AO72" s="133"/>
      <c r="AP72" s="134"/>
      <c r="AQ72" s="22"/>
      <c r="AR72" s="23"/>
      <c r="AS72" s="133"/>
      <c r="AT72" s="134"/>
      <c r="AU72" s="22"/>
      <c r="AV72" s="23"/>
      <c r="AW72" s="133"/>
      <c r="AX72" s="134"/>
      <c r="AY72" s="22"/>
      <c r="AZ72" s="23"/>
      <c r="BA72" s="133"/>
      <c r="BB72" s="134"/>
      <c r="BC72" s="22"/>
      <c r="BD72" s="23"/>
      <c r="BE72" s="137"/>
      <c r="BF72" s="138"/>
      <c r="BG72" s="26"/>
      <c r="BH72" s="27"/>
      <c r="BI72" s="61"/>
      <c r="BJ72" s="62"/>
    </row>
    <row r="73" spans="1:62" ht="6" customHeight="1">
      <c r="A73" s="60"/>
      <c r="B73" s="61"/>
      <c r="C73" s="28"/>
      <c r="D73" s="26"/>
      <c r="E73" s="26"/>
      <c r="F73" s="27"/>
      <c r="G73" s="143"/>
      <c r="H73" s="144"/>
      <c r="I73" s="144"/>
      <c r="J73" s="145"/>
      <c r="K73" s="143"/>
      <c r="L73" s="144"/>
      <c r="M73" s="144"/>
      <c r="N73" s="145"/>
      <c r="O73" s="143"/>
      <c r="P73" s="144"/>
      <c r="Q73" s="144"/>
      <c r="R73" s="145"/>
      <c r="S73" s="143"/>
      <c r="T73" s="144"/>
      <c r="U73" s="144"/>
      <c r="V73" s="145"/>
      <c r="W73" s="143"/>
      <c r="X73" s="144"/>
      <c r="Y73" s="144"/>
      <c r="Z73" s="145"/>
      <c r="AA73" s="28"/>
      <c r="AB73" s="26"/>
      <c r="AC73" s="26"/>
      <c r="AD73" s="27"/>
      <c r="AE73" s="56"/>
      <c r="AF73" s="56"/>
      <c r="AG73" s="28"/>
      <c r="AH73" s="26"/>
      <c r="AI73" s="26"/>
      <c r="AJ73" s="27"/>
      <c r="AK73" s="143"/>
      <c r="AL73" s="144"/>
      <c r="AM73" s="144"/>
      <c r="AN73" s="145"/>
      <c r="AO73" s="143"/>
      <c r="AP73" s="144"/>
      <c r="AQ73" s="144"/>
      <c r="AR73" s="145"/>
      <c r="AS73" s="143"/>
      <c r="AT73" s="144"/>
      <c r="AU73" s="144"/>
      <c r="AV73" s="145"/>
      <c r="AW73" s="143"/>
      <c r="AX73" s="144"/>
      <c r="AY73" s="144"/>
      <c r="AZ73" s="145"/>
      <c r="BA73" s="143"/>
      <c r="BB73" s="144"/>
      <c r="BC73" s="144"/>
      <c r="BD73" s="145"/>
      <c r="BE73" s="28"/>
      <c r="BF73" s="26"/>
      <c r="BG73" s="26"/>
      <c r="BH73" s="27"/>
      <c r="BI73" s="61"/>
      <c r="BJ73" s="62"/>
    </row>
    <row r="74" spans="1:62" ht="6" customHeight="1">
      <c r="A74" s="60"/>
      <c r="B74" s="61"/>
      <c r="C74" s="28"/>
      <c r="D74" s="26"/>
      <c r="E74" s="26"/>
      <c r="F74" s="27"/>
      <c r="G74" s="143"/>
      <c r="H74" s="144"/>
      <c r="I74" s="144"/>
      <c r="J74" s="145"/>
      <c r="K74" s="143"/>
      <c r="L74" s="144"/>
      <c r="M74" s="144"/>
      <c r="N74" s="145"/>
      <c r="O74" s="143"/>
      <c r="P74" s="144"/>
      <c r="Q74" s="144"/>
      <c r="R74" s="145"/>
      <c r="S74" s="143"/>
      <c r="T74" s="144"/>
      <c r="U74" s="144"/>
      <c r="V74" s="145"/>
      <c r="W74" s="143"/>
      <c r="X74" s="144"/>
      <c r="Y74" s="144"/>
      <c r="Z74" s="145"/>
      <c r="AA74" s="28"/>
      <c r="AB74" s="26"/>
      <c r="AC74" s="26"/>
      <c r="AD74" s="27"/>
      <c r="AE74" s="56"/>
      <c r="AF74" s="56"/>
      <c r="AG74" s="28"/>
      <c r="AH74" s="26"/>
      <c r="AI74" s="26"/>
      <c r="AJ74" s="27"/>
      <c r="AK74" s="143"/>
      <c r="AL74" s="144"/>
      <c r="AM74" s="144"/>
      <c r="AN74" s="145"/>
      <c r="AO74" s="143"/>
      <c r="AP74" s="144"/>
      <c r="AQ74" s="144"/>
      <c r="AR74" s="145"/>
      <c r="AS74" s="143"/>
      <c r="AT74" s="144"/>
      <c r="AU74" s="144"/>
      <c r="AV74" s="145"/>
      <c r="AW74" s="143"/>
      <c r="AX74" s="144"/>
      <c r="AY74" s="144"/>
      <c r="AZ74" s="145"/>
      <c r="BA74" s="143"/>
      <c r="BB74" s="144"/>
      <c r="BC74" s="144"/>
      <c r="BD74" s="145"/>
      <c r="BE74" s="28"/>
      <c r="BF74" s="26"/>
      <c r="BG74" s="26"/>
      <c r="BH74" s="27"/>
      <c r="BI74" s="61"/>
      <c r="BJ74" s="62"/>
    </row>
    <row r="75" spans="1:62" ht="6" customHeight="1">
      <c r="A75" s="60"/>
      <c r="B75" s="61"/>
      <c r="C75" s="28"/>
      <c r="D75" s="26"/>
      <c r="E75" s="26"/>
      <c r="F75" s="27"/>
      <c r="G75" s="150" t="str">
        <f>IF(DAY(G25)&lt;=7," ",IF(VLOOKUP($AA$10,収集日程!$B$1:$H$370,2,FALSE)="月曜日","可燃",IF(VLOOKUP($AA$10,収集日程!$B$1:$H$370,3,FALSE)="月曜日","可燃"," ")))</f>
        <v>可燃</v>
      </c>
      <c r="H75" s="151"/>
      <c r="I75" s="151"/>
      <c r="J75" s="152"/>
      <c r="K75" s="150"/>
      <c r="L75" s="151"/>
      <c r="M75" s="151"/>
      <c r="N75" s="152"/>
      <c r="O75" s="150"/>
      <c r="P75" s="151"/>
      <c r="Q75" s="151"/>
      <c r="R75" s="152"/>
      <c r="S75" s="150"/>
      <c r="T75" s="151"/>
      <c r="U75" s="151"/>
      <c r="V75" s="152"/>
      <c r="W75" s="150"/>
      <c r="X75" s="151"/>
      <c r="Y75" s="151"/>
      <c r="Z75" s="152"/>
      <c r="AA75" s="40"/>
      <c r="AB75" s="41"/>
      <c r="AC75" s="41"/>
      <c r="AD75" s="42"/>
      <c r="AE75" s="56"/>
      <c r="AF75" s="56"/>
      <c r="AG75" s="28"/>
      <c r="AH75" s="26"/>
      <c r="AI75" s="26"/>
      <c r="AJ75" s="27"/>
      <c r="AK75" s="150" t="str">
        <f>IF(DAY(AK25)&lt;=7," ",IF(VLOOKUP($AA$10,収集日程!$B$1:$H$370,2,FALSE)="月曜日","可燃",IF(VLOOKUP($AA$10,収集日程!$B$1:$H$370,3,FALSE)="月曜日","可燃"," ")))</f>
        <v xml:space="preserve"> </v>
      </c>
      <c r="AL75" s="151"/>
      <c r="AM75" s="151"/>
      <c r="AN75" s="152"/>
      <c r="AO75" s="150"/>
      <c r="AP75" s="151"/>
      <c r="AQ75" s="151"/>
      <c r="AR75" s="152"/>
      <c r="AS75" s="150"/>
      <c r="AT75" s="151"/>
      <c r="AU75" s="151"/>
      <c r="AV75" s="152"/>
      <c r="AW75" s="150"/>
      <c r="AX75" s="151"/>
      <c r="AY75" s="151"/>
      <c r="AZ75" s="152"/>
      <c r="BA75" s="150"/>
      <c r="BB75" s="151"/>
      <c r="BC75" s="151"/>
      <c r="BD75" s="152"/>
      <c r="BE75" s="28"/>
      <c r="BF75" s="26"/>
      <c r="BG75" s="26"/>
      <c r="BH75" s="27"/>
      <c r="BI75" s="61"/>
      <c r="BJ75" s="62"/>
    </row>
    <row r="76" spans="1:62" ht="6" customHeight="1">
      <c r="A76" s="60"/>
      <c r="B76" s="61"/>
      <c r="C76" s="28"/>
      <c r="D76" s="26"/>
      <c r="E76" s="26"/>
      <c r="F76" s="27"/>
      <c r="G76" s="150"/>
      <c r="H76" s="151"/>
      <c r="I76" s="151"/>
      <c r="J76" s="152"/>
      <c r="K76" s="150"/>
      <c r="L76" s="151"/>
      <c r="M76" s="151"/>
      <c r="N76" s="152"/>
      <c r="O76" s="150"/>
      <c r="P76" s="151"/>
      <c r="Q76" s="151"/>
      <c r="R76" s="152"/>
      <c r="S76" s="150"/>
      <c r="T76" s="151"/>
      <c r="U76" s="151"/>
      <c r="V76" s="152"/>
      <c r="W76" s="150"/>
      <c r="X76" s="151"/>
      <c r="Y76" s="151"/>
      <c r="Z76" s="152"/>
      <c r="AA76" s="40"/>
      <c r="AB76" s="41"/>
      <c r="AC76" s="41"/>
      <c r="AD76" s="42"/>
      <c r="AE76" s="56"/>
      <c r="AF76" s="56"/>
      <c r="AG76" s="28"/>
      <c r="AH76" s="26"/>
      <c r="AI76" s="26"/>
      <c r="AJ76" s="27"/>
      <c r="AK76" s="150"/>
      <c r="AL76" s="151"/>
      <c r="AM76" s="151"/>
      <c r="AN76" s="152"/>
      <c r="AO76" s="150"/>
      <c r="AP76" s="151"/>
      <c r="AQ76" s="151"/>
      <c r="AR76" s="152"/>
      <c r="AS76" s="150"/>
      <c r="AT76" s="151"/>
      <c r="AU76" s="151"/>
      <c r="AV76" s="152"/>
      <c r="AW76" s="150"/>
      <c r="AX76" s="151"/>
      <c r="AY76" s="151"/>
      <c r="AZ76" s="152"/>
      <c r="BA76" s="150"/>
      <c r="BB76" s="151"/>
      <c r="BC76" s="151"/>
      <c r="BD76" s="152"/>
      <c r="BE76" s="28"/>
      <c r="BF76" s="26"/>
      <c r="BG76" s="26"/>
      <c r="BH76" s="27"/>
      <c r="BI76" s="61"/>
      <c r="BJ76" s="62"/>
    </row>
    <row r="77" spans="1:62" ht="6" customHeight="1">
      <c r="A77" s="60"/>
      <c r="B77" s="61"/>
      <c r="C77" s="28"/>
      <c r="D77" s="26"/>
      <c r="E77" s="26"/>
      <c r="F77" s="27"/>
      <c r="G77" s="150"/>
      <c r="H77" s="151"/>
      <c r="I77" s="151"/>
      <c r="J77" s="152"/>
      <c r="K77" s="150"/>
      <c r="L77" s="151"/>
      <c r="M77" s="151"/>
      <c r="N77" s="152"/>
      <c r="O77" s="150"/>
      <c r="P77" s="151"/>
      <c r="Q77" s="151"/>
      <c r="R77" s="152"/>
      <c r="S77" s="150"/>
      <c r="T77" s="151"/>
      <c r="U77" s="151"/>
      <c r="V77" s="152"/>
      <c r="W77" s="150"/>
      <c r="X77" s="151"/>
      <c r="Y77" s="151"/>
      <c r="Z77" s="152"/>
      <c r="AA77" s="40"/>
      <c r="AB77" s="41"/>
      <c r="AC77" s="41"/>
      <c r="AD77" s="42"/>
      <c r="AE77" s="56"/>
      <c r="AF77" s="56"/>
      <c r="AG77" s="28"/>
      <c r="AH77" s="26"/>
      <c r="AI77" s="26"/>
      <c r="AJ77" s="27"/>
      <c r="AK77" s="150"/>
      <c r="AL77" s="151"/>
      <c r="AM77" s="151"/>
      <c r="AN77" s="152"/>
      <c r="AO77" s="150"/>
      <c r="AP77" s="151"/>
      <c r="AQ77" s="151"/>
      <c r="AR77" s="152"/>
      <c r="AS77" s="150"/>
      <c r="AT77" s="151"/>
      <c r="AU77" s="151"/>
      <c r="AV77" s="152"/>
      <c r="AW77" s="150"/>
      <c r="AX77" s="151"/>
      <c r="AY77" s="151"/>
      <c r="AZ77" s="152"/>
      <c r="BA77" s="150"/>
      <c r="BB77" s="151"/>
      <c r="BC77" s="151"/>
      <c r="BD77" s="152"/>
      <c r="BE77" s="28"/>
      <c r="BF77" s="26"/>
      <c r="BG77" s="26"/>
      <c r="BH77" s="27"/>
      <c r="BI77" s="61"/>
      <c r="BJ77" s="62"/>
    </row>
    <row r="78" spans="1:62" ht="6" customHeight="1">
      <c r="A78" s="60"/>
      <c r="B78" s="61"/>
      <c r="C78" s="29"/>
      <c r="D78" s="30"/>
      <c r="E78" s="30"/>
      <c r="F78" s="31"/>
      <c r="G78" s="153"/>
      <c r="H78" s="154"/>
      <c r="I78" s="154"/>
      <c r="J78" s="155"/>
      <c r="K78" s="153"/>
      <c r="L78" s="154"/>
      <c r="M78" s="154"/>
      <c r="N78" s="155"/>
      <c r="O78" s="153"/>
      <c r="P78" s="154"/>
      <c r="Q78" s="154"/>
      <c r="R78" s="155"/>
      <c r="S78" s="153"/>
      <c r="T78" s="154"/>
      <c r="U78" s="154"/>
      <c r="V78" s="155"/>
      <c r="W78" s="153"/>
      <c r="X78" s="154"/>
      <c r="Y78" s="154"/>
      <c r="Z78" s="155"/>
      <c r="AA78" s="43"/>
      <c r="AB78" s="44"/>
      <c r="AC78" s="44"/>
      <c r="AD78" s="45"/>
      <c r="AE78" s="56"/>
      <c r="AF78" s="56"/>
      <c r="AG78" s="29"/>
      <c r="AH78" s="30"/>
      <c r="AI78" s="30"/>
      <c r="AJ78" s="31"/>
      <c r="AK78" s="153"/>
      <c r="AL78" s="154"/>
      <c r="AM78" s="154"/>
      <c r="AN78" s="155"/>
      <c r="AO78" s="153"/>
      <c r="AP78" s="154"/>
      <c r="AQ78" s="154"/>
      <c r="AR78" s="155"/>
      <c r="AS78" s="153"/>
      <c r="AT78" s="154"/>
      <c r="AU78" s="154"/>
      <c r="AV78" s="155"/>
      <c r="AW78" s="153"/>
      <c r="AX78" s="154"/>
      <c r="AY78" s="154"/>
      <c r="AZ78" s="155"/>
      <c r="BA78" s="153"/>
      <c r="BB78" s="154"/>
      <c r="BC78" s="154"/>
      <c r="BD78" s="155"/>
      <c r="BE78" s="29"/>
      <c r="BF78" s="30"/>
      <c r="BG78" s="30"/>
      <c r="BH78" s="31"/>
      <c r="BI78" s="61"/>
      <c r="BJ78" s="62"/>
    </row>
    <row r="79" spans="1:62" ht="6" customHeight="1">
      <c r="A79" s="60"/>
      <c r="B79" s="61"/>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61"/>
      <c r="BJ79" s="62"/>
    </row>
    <row r="80" spans="1:62" ht="6" customHeight="1">
      <c r="A80" s="60"/>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2"/>
    </row>
    <row r="81" spans="1:62" ht="6" customHeight="1">
      <c r="A81" s="60"/>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2"/>
    </row>
    <row r="82" spans="1:62" ht="6" customHeight="1">
      <c r="A82" s="60"/>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2"/>
    </row>
    <row r="83" spans="1:62" ht="6" customHeight="1" thickBot="1">
      <c r="A83" s="65"/>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7"/>
    </row>
  </sheetData>
  <sheetProtection algorithmName="SHA-512" hashValue="m7fKF33s5eaFob0mJpw01UEQLXRB5ZNxrVBgJjGQnDhzZBf21nHlkNOBgl/H/KgCPOV6coE5eRek/3XCPTkEXg==" saltValue="S12Rx6kus/bdZEq9juu5tg==" spinCount="100000" sheet="1" objects="1" scenarios="1" selectLockedCells="1"/>
  <mergeCells count="229">
    <mergeCell ref="K22:N24"/>
    <mergeCell ref="O22:R24"/>
    <mergeCell ref="S22:V24"/>
    <mergeCell ref="W22:Z24"/>
    <mergeCell ref="K3:AZ7"/>
    <mergeCell ref="S10:Z13"/>
    <mergeCell ref="AA10:AR13"/>
    <mergeCell ref="N15:S18"/>
    <mergeCell ref="AR15:AW18"/>
    <mergeCell ref="O19:P21"/>
    <mergeCell ref="Q19:R21"/>
    <mergeCell ref="AS19:AT21"/>
    <mergeCell ref="AU19:AV21"/>
    <mergeCell ref="T15:AQ17"/>
    <mergeCell ref="T18:AQ20"/>
    <mergeCell ref="AK25:AL27"/>
    <mergeCell ref="AO25:AP27"/>
    <mergeCell ref="AS25:AT27"/>
    <mergeCell ref="AW25:AX27"/>
    <mergeCell ref="BA25:BB27"/>
    <mergeCell ref="BE25:BF27"/>
    <mergeCell ref="BA22:BD24"/>
    <mergeCell ref="BE22:BH24"/>
    <mergeCell ref="C25:D27"/>
    <mergeCell ref="G25:H27"/>
    <mergeCell ref="K25:L27"/>
    <mergeCell ref="O25:P27"/>
    <mergeCell ref="S25:T27"/>
    <mergeCell ref="W25:X27"/>
    <mergeCell ref="AA25:AB27"/>
    <mergeCell ref="AG25:AH27"/>
    <mergeCell ref="AA22:AD24"/>
    <mergeCell ref="AG22:AJ24"/>
    <mergeCell ref="AK22:AN24"/>
    <mergeCell ref="AO22:AR24"/>
    <mergeCell ref="AS22:AV24"/>
    <mergeCell ref="AW22:AZ24"/>
    <mergeCell ref="C22:F24"/>
    <mergeCell ref="G22:J24"/>
    <mergeCell ref="AO28:AR29"/>
    <mergeCell ref="AS28:AV29"/>
    <mergeCell ref="AW28:AZ29"/>
    <mergeCell ref="BA28:BD29"/>
    <mergeCell ref="G30:J33"/>
    <mergeCell ref="K30:N33"/>
    <mergeCell ref="O30:R33"/>
    <mergeCell ref="S30:V33"/>
    <mergeCell ref="W30:Z33"/>
    <mergeCell ref="AK30:AN33"/>
    <mergeCell ref="G28:J29"/>
    <mergeCell ref="K28:N29"/>
    <mergeCell ref="O28:R29"/>
    <mergeCell ref="S28:V29"/>
    <mergeCell ref="W28:Z29"/>
    <mergeCell ref="AK28:AN29"/>
    <mergeCell ref="AO30:AR33"/>
    <mergeCell ref="AS30:AV33"/>
    <mergeCell ref="AW30:AZ33"/>
    <mergeCell ref="BA30:BD33"/>
    <mergeCell ref="C34:D36"/>
    <mergeCell ref="G34:H36"/>
    <mergeCell ref="K34:L36"/>
    <mergeCell ref="O34:P36"/>
    <mergeCell ref="S34:T36"/>
    <mergeCell ref="W34:X36"/>
    <mergeCell ref="BA34:BB36"/>
    <mergeCell ref="BE34:BF36"/>
    <mergeCell ref="G37:J38"/>
    <mergeCell ref="K37:N38"/>
    <mergeCell ref="O37:R38"/>
    <mergeCell ref="S37:V38"/>
    <mergeCell ref="W37:Z38"/>
    <mergeCell ref="AK37:AN38"/>
    <mergeCell ref="AO37:AR38"/>
    <mergeCell ref="AS37:AV38"/>
    <mergeCell ref="AA34:AB36"/>
    <mergeCell ref="AG34:AH36"/>
    <mergeCell ref="AK34:AL36"/>
    <mergeCell ref="AO34:AP36"/>
    <mergeCell ref="AS34:AT36"/>
    <mergeCell ref="AW34:AX36"/>
    <mergeCell ref="AW37:AZ38"/>
    <mergeCell ref="BA37:BD38"/>
    <mergeCell ref="AW43:AX45"/>
    <mergeCell ref="BA43:BB45"/>
    <mergeCell ref="BE43:BF45"/>
    <mergeCell ref="AW39:AZ42"/>
    <mergeCell ref="BA39:BD42"/>
    <mergeCell ref="C43:D45"/>
    <mergeCell ref="G43:H45"/>
    <mergeCell ref="K43:L45"/>
    <mergeCell ref="O43:P45"/>
    <mergeCell ref="S43:T45"/>
    <mergeCell ref="W43:X45"/>
    <mergeCell ref="AA43:AB45"/>
    <mergeCell ref="AG43:AH45"/>
    <mergeCell ref="G39:J42"/>
    <mergeCell ref="K39:N42"/>
    <mergeCell ref="O39:R42"/>
    <mergeCell ref="S39:V42"/>
    <mergeCell ref="W39:Z42"/>
    <mergeCell ref="AK39:AN42"/>
    <mergeCell ref="AO39:AR42"/>
    <mergeCell ref="AS39:AV42"/>
    <mergeCell ref="AK43:AL45"/>
    <mergeCell ref="AO43:AP45"/>
    <mergeCell ref="AS43:AT45"/>
    <mergeCell ref="AO46:AR47"/>
    <mergeCell ref="AS46:AV47"/>
    <mergeCell ref="AW46:AZ47"/>
    <mergeCell ref="BA46:BD47"/>
    <mergeCell ref="G48:J51"/>
    <mergeCell ref="K48:N51"/>
    <mergeCell ref="O48:R51"/>
    <mergeCell ref="S48:V51"/>
    <mergeCell ref="W48:Z51"/>
    <mergeCell ref="AK48:AN51"/>
    <mergeCell ref="G46:J47"/>
    <mergeCell ref="K46:N47"/>
    <mergeCell ref="O46:R47"/>
    <mergeCell ref="S46:V47"/>
    <mergeCell ref="W46:Z47"/>
    <mergeCell ref="AK46:AN47"/>
    <mergeCell ref="AO48:AR51"/>
    <mergeCell ref="AS48:AV51"/>
    <mergeCell ref="AW48:AZ51"/>
    <mergeCell ref="BA48:BD51"/>
    <mergeCell ref="C52:D54"/>
    <mergeCell ref="G52:H54"/>
    <mergeCell ref="K52:L54"/>
    <mergeCell ref="O52:P54"/>
    <mergeCell ref="S52:T54"/>
    <mergeCell ref="W52:X54"/>
    <mergeCell ref="BA52:BB54"/>
    <mergeCell ref="BE52:BF54"/>
    <mergeCell ref="G55:J56"/>
    <mergeCell ref="K55:N56"/>
    <mergeCell ref="O55:R56"/>
    <mergeCell ref="S55:V56"/>
    <mergeCell ref="W55:Z56"/>
    <mergeCell ref="AK55:AN56"/>
    <mergeCell ref="AO55:AR56"/>
    <mergeCell ref="AS55:AV56"/>
    <mergeCell ref="AA52:AB54"/>
    <mergeCell ref="AG52:AH54"/>
    <mergeCell ref="AK52:AL54"/>
    <mergeCell ref="AO52:AP54"/>
    <mergeCell ref="AS52:AT54"/>
    <mergeCell ref="AW52:AX54"/>
    <mergeCell ref="AW55:AZ56"/>
    <mergeCell ref="BA55:BD56"/>
    <mergeCell ref="AW61:AX63"/>
    <mergeCell ref="BA61:BB63"/>
    <mergeCell ref="BE61:BF63"/>
    <mergeCell ref="AW57:AZ60"/>
    <mergeCell ref="BA57:BD60"/>
    <mergeCell ref="C61:D63"/>
    <mergeCell ref="G61:H63"/>
    <mergeCell ref="K61:L63"/>
    <mergeCell ref="O61:P63"/>
    <mergeCell ref="S61:T63"/>
    <mergeCell ref="W61:X63"/>
    <mergeCell ref="AA61:AB63"/>
    <mergeCell ref="AG61:AH63"/>
    <mergeCell ref="G57:J60"/>
    <mergeCell ref="K57:N60"/>
    <mergeCell ref="O57:R60"/>
    <mergeCell ref="S57:V60"/>
    <mergeCell ref="W57:Z60"/>
    <mergeCell ref="AK57:AN60"/>
    <mergeCell ref="AO57:AR60"/>
    <mergeCell ref="AS57:AV60"/>
    <mergeCell ref="AK61:AL63"/>
    <mergeCell ref="AO61:AP63"/>
    <mergeCell ref="AS61:AT63"/>
    <mergeCell ref="AO64:AR65"/>
    <mergeCell ref="AS64:AV65"/>
    <mergeCell ref="AW64:AZ65"/>
    <mergeCell ref="BA64:BD65"/>
    <mergeCell ref="G66:J69"/>
    <mergeCell ref="K66:N69"/>
    <mergeCell ref="O66:R69"/>
    <mergeCell ref="S66:V69"/>
    <mergeCell ref="W66:Z69"/>
    <mergeCell ref="AK66:AN69"/>
    <mergeCell ref="G64:J65"/>
    <mergeCell ref="K64:N65"/>
    <mergeCell ref="O64:R65"/>
    <mergeCell ref="S64:V65"/>
    <mergeCell ref="W64:Z65"/>
    <mergeCell ref="AK64:AN65"/>
    <mergeCell ref="AO66:AR69"/>
    <mergeCell ref="AS66:AV69"/>
    <mergeCell ref="AW66:AZ69"/>
    <mergeCell ref="BA66:BD69"/>
    <mergeCell ref="C70:D72"/>
    <mergeCell ref="G70:H72"/>
    <mergeCell ref="K70:L72"/>
    <mergeCell ref="O70:P72"/>
    <mergeCell ref="S70:T72"/>
    <mergeCell ref="W70:X72"/>
    <mergeCell ref="BA70:BB72"/>
    <mergeCell ref="BE70:BF72"/>
    <mergeCell ref="G73:J74"/>
    <mergeCell ref="K73:N74"/>
    <mergeCell ref="O73:R74"/>
    <mergeCell ref="S73:V74"/>
    <mergeCell ref="W73:Z74"/>
    <mergeCell ref="AK73:AN74"/>
    <mergeCell ref="AO73:AR74"/>
    <mergeCell ref="AS73:AV74"/>
    <mergeCell ref="AA70:AB72"/>
    <mergeCell ref="AG70:AH72"/>
    <mergeCell ref="AK70:AL72"/>
    <mergeCell ref="AO70:AP72"/>
    <mergeCell ref="AS70:AT72"/>
    <mergeCell ref="AW70:AX72"/>
    <mergeCell ref="AW75:AZ78"/>
    <mergeCell ref="BA75:BD78"/>
    <mergeCell ref="AW73:AZ74"/>
    <mergeCell ref="BA73:BD74"/>
    <mergeCell ref="G75:J78"/>
    <mergeCell ref="K75:N78"/>
    <mergeCell ref="O75:R78"/>
    <mergeCell ref="S75:V78"/>
    <mergeCell ref="W75:Z78"/>
    <mergeCell ref="AK75:AN78"/>
    <mergeCell ref="AO75:AR78"/>
    <mergeCell ref="AS75:AV78"/>
  </mergeCells>
  <phoneticPr fontId="1"/>
  <conditionalFormatting sqref="C25 G25 K25 O25 S25 W25 AA25 C34 G34 K34 O34 S34 W34 AA34 C43 G43 K43 O43 S43 W43 AA43 C52 G52 K52 O52 S52 W52 AA52 C61 G61 K61 O61 S61 W61 AA61 C70 G70 K70 O70 S70 W70 AA70">
    <cfRule type="expression" dxfId="317" priority="277">
      <formula>MONTH(C25)&lt;&gt;$O$19</formula>
    </cfRule>
    <cfRule type="expression" dxfId="316" priority="278">
      <formula>COUNTIF(休日一覧表,C25)</formula>
    </cfRule>
  </conditionalFormatting>
  <conditionalFormatting sqref="G66:J69">
    <cfRule type="expression" dxfId="315" priority="265">
      <formula>MONTH(G61)&lt;&gt;O19</formula>
    </cfRule>
  </conditionalFormatting>
  <conditionalFormatting sqref="G73:J74">
    <cfRule type="expression" dxfId="314" priority="270">
      <formula>G75="リサイクル"</formula>
    </cfRule>
    <cfRule type="expression" dxfId="313" priority="269">
      <formula>G75="大型可燃"</formula>
    </cfRule>
    <cfRule type="expression" dxfId="312" priority="268">
      <formula>G75="不燃"</formula>
    </cfRule>
    <cfRule type="expression" dxfId="311" priority="267">
      <formula>G75="可燃"</formula>
    </cfRule>
    <cfRule type="expression" dxfId="310" priority="266">
      <formula>MONTH(G70)&lt;&gt;$O$19</formula>
    </cfRule>
  </conditionalFormatting>
  <conditionalFormatting sqref="G75:J78">
    <cfRule type="expression" dxfId="309" priority="276">
      <formula>MONTH(G70)&lt;&gt;O19</formula>
    </cfRule>
  </conditionalFormatting>
  <conditionalFormatting sqref="G28:Z29">
    <cfRule type="expression" dxfId="308" priority="243">
      <formula>G30="不燃"</formula>
    </cfRule>
    <cfRule type="expression" dxfId="307" priority="242">
      <formula>G30="可燃"</formula>
    </cfRule>
    <cfRule type="expression" dxfId="306" priority="241">
      <formula>MONTH(G25)&lt;&gt;$O$19</formula>
    </cfRule>
    <cfRule type="expression" dxfId="305" priority="245">
      <formula>G30="リサイクル"</formula>
    </cfRule>
    <cfRule type="expression" dxfId="304" priority="244">
      <formula>G30="大型可燃"</formula>
    </cfRule>
  </conditionalFormatting>
  <conditionalFormatting sqref="G37:Z38">
    <cfRule type="expression" dxfId="303" priority="218">
      <formula>G39="不燃"</formula>
    </cfRule>
    <cfRule type="expression" dxfId="302" priority="220">
      <formula>G39="リサイクル"</formula>
    </cfRule>
    <cfRule type="expression" dxfId="301" priority="217">
      <formula>G39="可燃"</formula>
    </cfRule>
    <cfRule type="expression" dxfId="300" priority="216">
      <formula>MONTH(G34)&lt;&gt;$O$19</formula>
    </cfRule>
    <cfRule type="expression" dxfId="299" priority="219">
      <formula>G39="大型可燃"</formula>
    </cfRule>
  </conditionalFormatting>
  <conditionalFormatting sqref="G46:Z47">
    <cfRule type="expression" dxfId="298" priority="195">
      <formula>G48="リサイクル"</formula>
    </cfRule>
    <cfRule type="expression" dxfId="297" priority="194">
      <formula>G48="大型可燃"</formula>
    </cfRule>
    <cfRule type="expression" dxfId="296" priority="193">
      <formula>G48="不燃"</formula>
    </cfRule>
    <cfRule type="expression" dxfId="295" priority="192">
      <formula>G48="可燃"</formula>
    </cfRule>
    <cfRule type="expression" dxfId="294" priority="191">
      <formula>MONTH(G43)&lt;&gt;$O$19</formula>
    </cfRule>
  </conditionalFormatting>
  <conditionalFormatting sqref="G55:Z56">
    <cfRule type="expression" dxfId="293" priority="170">
      <formula>G57="リサイクル"</formula>
    </cfRule>
    <cfRule type="expression" dxfId="292" priority="168">
      <formula>G57="不燃"</formula>
    </cfRule>
    <cfRule type="expression" dxfId="291" priority="169">
      <formula>G57="大型可燃"</formula>
    </cfRule>
    <cfRule type="expression" dxfId="290" priority="167">
      <formula>G57="可燃"</formula>
    </cfRule>
    <cfRule type="expression" dxfId="289" priority="166">
      <formula>MONTH(G52)&lt;&gt;$O$19</formula>
    </cfRule>
  </conditionalFormatting>
  <conditionalFormatting sqref="G64:Z65">
    <cfRule type="expression" dxfId="288" priority="145">
      <formula>G66="リサイクル"</formula>
    </cfRule>
    <cfRule type="expression" dxfId="287" priority="144">
      <formula>G66="大型可燃"</formula>
    </cfRule>
    <cfRule type="expression" dxfId="286" priority="143">
      <formula>G66="不燃"</formula>
    </cfRule>
    <cfRule type="expression" dxfId="285" priority="142">
      <formula>G66="可燃"</formula>
    </cfRule>
    <cfRule type="expression" dxfId="284" priority="141">
      <formula>MONTH(G61)&lt;&gt;$O$19</formula>
    </cfRule>
  </conditionalFormatting>
  <conditionalFormatting sqref="K66:N69">
    <cfRule type="expression" dxfId="283" priority="264">
      <formula>MONTH(K61)&lt;&gt;O19</formula>
    </cfRule>
  </conditionalFormatting>
  <conditionalFormatting sqref="O66:R69">
    <cfRule type="expression" dxfId="282" priority="263">
      <formula>MONTH(O61)&lt;&gt;O19</formula>
    </cfRule>
  </conditionalFormatting>
  <conditionalFormatting sqref="S66:V69">
    <cfRule type="expression" dxfId="281" priority="262">
      <formula>MONTH(S61)&lt;&gt;O19</formula>
    </cfRule>
  </conditionalFormatting>
  <conditionalFormatting sqref="W66:Z69">
    <cfRule type="expression" dxfId="280" priority="261">
      <formula>MONTH(W61)&lt;&gt;O19</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279" priority="140">
      <formula>COUNTIF(休日一覧表,AG25)</formula>
    </cfRule>
    <cfRule type="expression" dxfId="278" priority="139">
      <formula>MONTH(AG25)&lt;&gt;$AS$19</formula>
    </cfRule>
  </conditionalFormatting>
  <conditionalFormatting sqref="AK75">
    <cfRule type="expression" dxfId="277" priority="2">
      <formula>MONTH(AK75)&lt;&gt;$O$19</formula>
    </cfRule>
  </conditionalFormatting>
  <conditionalFormatting sqref="AK66:AN69">
    <cfRule type="expression" dxfId="276" priority="7">
      <formula>MONTH(AK61)&lt;&gt;AS19</formula>
    </cfRule>
  </conditionalFormatting>
  <conditionalFormatting sqref="AK73:AN74">
    <cfRule type="expression" dxfId="275" priority="37">
      <formula>AK75="大型可燃"</formula>
    </cfRule>
    <cfRule type="expression" dxfId="274" priority="38">
      <formula>AK75="リサイクル"</formula>
    </cfRule>
    <cfRule type="expression" dxfId="273" priority="34">
      <formula>MONTH(AK70)&lt;&gt;$AS$19</formula>
    </cfRule>
    <cfRule type="expression" dxfId="272" priority="35">
      <formula>AK75="可燃"</formula>
    </cfRule>
    <cfRule type="expression" dxfId="271" priority="36">
      <formula>AK75="不燃"</formula>
    </cfRule>
  </conditionalFormatting>
  <conditionalFormatting sqref="AK75:AN78">
    <cfRule type="expression" dxfId="270" priority="1">
      <formula>MONTH(AK70)&lt;&gt;AS19</formula>
    </cfRule>
  </conditionalFormatting>
  <conditionalFormatting sqref="AK28:BD29">
    <cfRule type="expression" dxfId="269" priority="117">
      <formula>AK30="大型可燃"</formula>
    </cfRule>
    <cfRule type="expression" dxfId="268" priority="116">
      <formula>AK30="不燃"</formula>
    </cfRule>
    <cfRule type="expression" dxfId="267" priority="115">
      <formula>AK30="可燃"</formula>
    </cfRule>
    <cfRule type="expression" dxfId="266" priority="114">
      <formula>MONTH(AK25)&lt;&gt;$AS$19</formula>
    </cfRule>
    <cfRule type="expression" dxfId="265" priority="118">
      <formula>AK30="リサイクル"</formula>
    </cfRule>
  </conditionalFormatting>
  <conditionalFormatting sqref="AK37:BD38">
    <cfRule type="expression" dxfId="264" priority="93">
      <formula>AK39="リサイクル"</formula>
    </cfRule>
    <cfRule type="expression" dxfId="263" priority="92">
      <formula>AK39="大型可燃"</formula>
    </cfRule>
    <cfRule type="expression" dxfId="262" priority="90">
      <formula>AK39="可燃"</formula>
    </cfRule>
    <cfRule type="expression" dxfId="261" priority="91">
      <formula>AK39="不燃"</formula>
    </cfRule>
    <cfRule type="expression" dxfId="260" priority="89">
      <formula>MONTH(AK34)&lt;&gt;$AS$19</formula>
    </cfRule>
  </conditionalFormatting>
  <conditionalFormatting sqref="AK46:BD47">
    <cfRule type="expression" dxfId="259" priority="68">
      <formula>AK48="リサイクル"</formula>
    </cfRule>
    <cfRule type="expression" dxfId="258" priority="64">
      <formula>MONTH(AK43)&lt;&gt;$AS$19</formula>
    </cfRule>
    <cfRule type="expression" dxfId="257" priority="65">
      <formula>AK48="可燃"</formula>
    </cfRule>
    <cfRule type="expression" dxfId="256" priority="66">
      <formula>AK48="不燃"</formula>
    </cfRule>
    <cfRule type="expression" dxfId="255" priority="67">
      <formula>AK48="大型可燃"</formula>
    </cfRule>
  </conditionalFormatting>
  <conditionalFormatting sqref="AK55:BD56">
    <cfRule type="expression" dxfId="254" priority="41">
      <formula>AK57="不燃"</formula>
    </cfRule>
    <cfRule type="expression" dxfId="253" priority="42">
      <formula>AK57="大型可燃"</formula>
    </cfRule>
    <cfRule type="expression" dxfId="252" priority="43">
      <formula>AK57="リサイクル"</formula>
    </cfRule>
    <cfRule type="expression" dxfId="251" priority="40">
      <formula>AK57="可燃"</formula>
    </cfRule>
    <cfRule type="expression" dxfId="250" priority="39">
      <formula>MONTH(AK52)&lt;&gt;$AS$19</formula>
    </cfRule>
  </conditionalFormatting>
  <conditionalFormatting sqref="AK64:BD65">
    <cfRule type="expression" dxfId="249" priority="11">
      <formula>AK66="不燃"</formula>
    </cfRule>
    <cfRule type="expression" dxfId="248" priority="13">
      <formula>AK66="リサイクル"</formula>
    </cfRule>
    <cfRule type="expression" dxfId="247" priority="12">
      <formula>AK66="大型可燃"</formula>
    </cfRule>
    <cfRule type="expression" dxfId="246" priority="10">
      <formula>AK66="可燃"</formula>
    </cfRule>
    <cfRule type="expression" dxfId="245" priority="9">
      <formula>MONTH(AK61)&lt;&gt;$AS$19</formula>
    </cfRule>
  </conditionalFormatting>
  <conditionalFormatting sqref="AO66:AR69">
    <cfRule type="expression" dxfId="244" priority="6">
      <formula>MONTH(AO61)&lt;&gt;AS19</formula>
    </cfRule>
  </conditionalFormatting>
  <conditionalFormatting sqref="AS66:AV69">
    <cfRule type="expression" dxfId="243" priority="5">
      <formula>MONTH(AS61)&lt;&gt;AS19</formula>
    </cfRule>
  </conditionalFormatting>
  <conditionalFormatting sqref="AW66:AZ69">
    <cfRule type="expression" dxfId="242" priority="4">
      <formula>MONTH(AW61)&lt;&gt;AS19</formula>
    </cfRule>
  </conditionalFormatting>
  <conditionalFormatting sqref="BA66:BD69">
    <cfRule type="expression" dxfId="241" priority="3">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68"/>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70"/>
    </row>
    <row r="2" spans="1:62" ht="6" customHeight="1">
      <c r="A2" s="71"/>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3"/>
    </row>
    <row r="3" spans="1:62" ht="6" customHeight="1">
      <c r="A3" s="71"/>
      <c r="B3" s="72"/>
      <c r="C3" s="72"/>
      <c r="D3" s="72"/>
      <c r="E3" s="72"/>
      <c r="F3" s="72"/>
      <c r="G3" s="72"/>
      <c r="H3" s="72"/>
      <c r="I3" s="72"/>
      <c r="J3" s="72"/>
      <c r="K3" s="201">
        <f>'4-5月'!K3</f>
        <v>2025</v>
      </c>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72"/>
      <c r="BB3" s="72"/>
      <c r="BC3" s="72"/>
      <c r="BD3" s="72"/>
      <c r="BE3" s="72"/>
      <c r="BF3" s="72"/>
      <c r="BG3" s="72"/>
      <c r="BH3" s="72"/>
      <c r="BI3" s="72"/>
      <c r="BJ3" s="73"/>
    </row>
    <row r="4" spans="1:62" ht="6" customHeight="1">
      <c r="A4" s="71"/>
      <c r="B4" s="72"/>
      <c r="C4" s="72"/>
      <c r="D4" s="72"/>
      <c r="E4" s="72"/>
      <c r="F4" s="72"/>
      <c r="G4" s="72"/>
      <c r="H4" s="72"/>
      <c r="I4" s="72"/>
      <c r="J4" s="72"/>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72"/>
      <c r="BB4" s="72"/>
      <c r="BC4" s="72"/>
      <c r="BD4" s="72"/>
      <c r="BE4" s="72"/>
      <c r="BF4" s="72"/>
      <c r="BG4" s="72"/>
      <c r="BH4" s="72"/>
      <c r="BI4" s="72"/>
      <c r="BJ4" s="73"/>
    </row>
    <row r="5" spans="1:62" ht="6" customHeight="1">
      <c r="A5" s="71"/>
      <c r="B5" s="72"/>
      <c r="C5" s="72"/>
      <c r="D5" s="72"/>
      <c r="E5" s="72"/>
      <c r="F5" s="72"/>
      <c r="G5" s="72"/>
      <c r="H5" s="72"/>
      <c r="I5" s="72"/>
      <c r="J5" s="72"/>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72"/>
      <c r="BB5" s="72"/>
      <c r="BC5" s="72"/>
      <c r="BD5" s="72"/>
      <c r="BE5" s="72"/>
      <c r="BF5" s="72"/>
      <c r="BG5" s="72"/>
      <c r="BH5" s="72"/>
      <c r="BI5" s="72"/>
      <c r="BJ5" s="73"/>
    </row>
    <row r="6" spans="1:62" ht="6" customHeight="1">
      <c r="A6" s="71"/>
      <c r="B6" s="72"/>
      <c r="C6" s="72"/>
      <c r="D6" s="72"/>
      <c r="E6" s="72"/>
      <c r="F6" s="72"/>
      <c r="G6" s="72"/>
      <c r="H6" s="72"/>
      <c r="I6" s="72"/>
      <c r="J6" s="72"/>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72"/>
      <c r="BB6" s="72"/>
      <c r="BC6" s="72"/>
      <c r="BD6" s="72"/>
      <c r="BE6" s="72"/>
      <c r="BF6" s="72"/>
      <c r="BG6" s="72"/>
      <c r="BH6" s="72"/>
      <c r="BI6" s="72"/>
      <c r="BJ6" s="73"/>
    </row>
    <row r="7" spans="1:62" ht="6" customHeight="1">
      <c r="A7" s="71"/>
      <c r="B7" s="72"/>
      <c r="C7" s="72"/>
      <c r="D7" s="72"/>
      <c r="E7" s="72"/>
      <c r="F7" s="72"/>
      <c r="G7" s="72"/>
      <c r="H7" s="72"/>
      <c r="I7" s="72"/>
      <c r="J7" s="72"/>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72"/>
      <c r="BB7" s="72"/>
      <c r="BC7" s="72"/>
      <c r="BD7" s="72"/>
      <c r="BE7" s="72"/>
      <c r="BF7" s="72"/>
      <c r="BG7" s="72"/>
      <c r="BH7" s="72"/>
      <c r="BI7" s="72"/>
      <c r="BJ7" s="73"/>
    </row>
    <row r="8" spans="1:62" ht="6" customHeight="1">
      <c r="A8" s="71"/>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3"/>
    </row>
    <row r="9" spans="1:62" ht="6" customHeight="1" thickBot="1">
      <c r="A9" s="71"/>
      <c r="B9" s="72"/>
      <c r="C9" s="72"/>
      <c r="D9" s="72"/>
      <c r="E9" s="72"/>
      <c r="F9" s="72"/>
      <c r="G9" s="72"/>
      <c r="H9" s="72"/>
      <c r="I9" s="72"/>
      <c r="J9" s="72"/>
      <c r="K9" s="72"/>
      <c r="L9" s="72"/>
      <c r="M9" s="72"/>
      <c r="N9" s="72"/>
      <c r="O9" s="72"/>
      <c r="P9" s="72"/>
      <c r="Q9" s="72"/>
      <c r="R9" s="72"/>
      <c r="S9" s="48"/>
      <c r="T9" s="48"/>
      <c r="U9" s="48"/>
      <c r="V9" s="48"/>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3"/>
    </row>
    <row r="10" spans="1:62" ht="6" customHeight="1" thickTop="1">
      <c r="A10" s="71"/>
      <c r="B10" s="72"/>
      <c r="C10" s="72"/>
      <c r="D10" s="72"/>
      <c r="E10" s="72"/>
      <c r="F10" s="72"/>
      <c r="G10" s="72"/>
      <c r="H10" s="72"/>
      <c r="I10" s="72"/>
      <c r="J10" s="72"/>
      <c r="K10" s="72"/>
      <c r="L10" s="72"/>
      <c r="M10" s="72"/>
      <c r="N10" s="72"/>
      <c r="O10" s="72"/>
      <c r="P10" s="72"/>
      <c r="Q10" s="72"/>
      <c r="R10" s="72"/>
      <c r="S10" s="202" t="s">
        <v>8</v>
      </c>
      <c r="T10" s="202"/>
      <c r="U10" s="202"/>
      <c r="V10" s="202"/>
      <c r="W10" s="202"/>
      <c r="X10" s="202"/>
      <c r="Y10" s="202"/>
      <c r="Z10" s="202"/>
      <c r="AA10" s="203" t="str">
        <f>表紙!B13</f>
        <v>赤大路町</v>
      </c>
      <c r="AB10" s="204"/>
      <c r="AC10" s="204"/>
      <c r="AD10" s="204"/>
      <c r="AE10" s="204"/>
      <c r="AF10" s="204"/>
      <c r="AG10" s="204"/>
      <c r="AH10" s="204"/>
      <c r="AI10" s="204"/>
      <c r="AJ10" s="204"/>
      <c r="AK10" s="204"/>
      <c r="AL10" s="204"/>
      <c r="AM10" s="204"/>
      <c r="AN10" s="204"/>
      <c r="AO10" s="204"/>
      <c r="AP10" s="204"/>
      <c r="AQ10" s="204"/>
      <c r="AR10" s="205"/>
      <c r="AS10" s="72"/>
      <c r="AT10" s="72"/>
      <c r="AU10" s="72"/>
      <c r="AV10" s="72"/>
      <c r="AW10" s="72"/>
      <c r="AX10" s="72"/>
      <c r="AY10" s="72"/>
      <c r="AZ10" s="72"/>
      <c r="BA10" s="72"/>
      <c r="BB10" s="72"/>
      <c r="BC10" s="72"/>
      <c r="BD10" s="72"/>
      <c r="BE10" s="72"/>
      <c r="BF10" s="72"/>
      <c r="BG10" s="72"/>
      <c r="BH10" s="72"/>
      <c r="BI10" s="72"/>
      <c r="BJ10" s="73"/>
    </row>
    <row r="11" spans="1:62" ht="6" customHeight="1">
      <c r="A11" s="71"/>
      <c r="B11" s="72"/>
      <c r="C11" s="72"/>
      <c r="D11" s="72"/>
      <c r="E11" s="72"/>
      <c r="F11" s="72"/>
      <c r="G11" s="72"/>
      <c r="H11" s="72"/>
      <c r="I11" s="72"/>
      <c r="J11" s="72"/>
      <c r="K11" s="72"/>
      <c r="L11" s="72"/>
      <c r="M11" s="72"/>
      <c r="N11" s="72"/>
      <c r="O11" s="72"/>
      <c r="P11" s="72"/>
      <c r="Q11" s="72"/>
      <c r="R11" s="72"/>
      <c r="S11" s="202"/>
      <c r="T11" s="202"/>
      <c r="U11" s="202"/>
      <c r="V11" s="202"/>
      <c r="W11" s="202"/>
      <c r="X11" s="202"/>
      <c r="Y11" s="202"/>
      <c r="Z11" s="202"/>
      <c r="AA11" s="206"/>
      <c r="AB11" s="207"/>
      <c r="AC11" s="207"/>
      <c r="AD11" s="207"/>
      <c r="AE11" s="207"/>
      <c r="AF11" s="207"/>
      <c r="AG11" s="207"/>
      <c r="AH11" s="207"/>
      <c r="AI11" s="207"/>
      <c r="AJ11" s="207"/>
      <c r="AK11" s="207"/>
      <c r="AL11" s="207"/>
      <c r="AM11" s="207"/>
      <c r="AN11" s="207"/>
      <c r="AO11" s="207"/>
      <c r="AP11" s="207"/>
      <c r="AQ11" s="207"/>
      <c r="AR11" s="208"/>
      <c r="AS11" s="72"/>
      <c r="AT11" s="72"/>
      <c r="AU11" s="72"/>
      <c r="AV11" s="72"/>
      <c r="AW11" s="72"/>
      <c r="AX11" s="72"/>
      <c r="AY11" s="72"/>
      <c r="AZ11" s="72"/>
      <c r="BA11" s="72"/>
      <c r="BB11" s="72"/>
      <c r="BC11" s="72"/>
      <c r="BD11" s="72"/>
      <c r="BE11" s="72"/>
      <c r="BF11" s="72"/>
      <c r="BG11" s="72"/>
      <c r="BH11" s="72"/>
      <c r="BI11" s="72"/>
      <c r="BJ11" s="73"/>
    </row>
    <row r="12" spans="1:62" ht="6" customHeight="1">
      <c r="A12" s="71"/>
      <c r="B12" s="72"/>
      <c r="C12" s="72"/>
      <c r="D12" s="72"/>
      <c r="E12" s="72"/>
      <c r="F12" s="72"/>
      <c r="G12" s="72"/>
      <c r="H12" s="72"/>
      <c r="I12" s="72"/>
      <c r="J12" s="72"/>
      <c r="K12" s="72"/>
      <c r="L12" s="72"/>
      <c r="M12" s="72"/>
      <c r="N12" s="72"/>
      <c r="O12" s="72"/>
      <c r="P12" s="72"/>
      <c r="Q12" s="72"/>
      <c r="R12" s="72"/>
      <c r="S12" s="202"/>
      <c r="T12" s="202"/>
      <c r="U12" s="202"/>
      <c r="V12" s="202"/>
      <c r="W12" s="202"/>
      <c r="X12" s="202"/>
      <c r="Y12" s="202"/>
      <c r="Z12" s="202"/>
      <c r="AA12" s="206"/>
      <c r="AB12" s="207"/>
      <c r="AC12" s="207"/>
      <c r="AD12" s="207"/>
      <c r="AE12" s="207"/>
      <c r="AF12" s="207"/>
      <c r="AG12" s="207"/>
      <c r="AH12" s="207"/>
      <c r="AI12" s="207"/>
      <c r="AJ12" s="207"/>
      <c r="AK12" s="207"/>
      <c r="AL12" s="207"/>
      <c r="AM12" s="207"/>
      <c r="AN12" s="207"/>
      <c r="AO12" s="207"/>
      <c r="AP12" s="207"/>
      <c r="AQ12" s="207"/>
      <c r="AR12" s="208"/>
      <c r="AS12" s="72"/>
      <c r="AT12" s="72"/>
      <c r="AU12" s="72"/>
      <c r="AV12" s="72"/>
      <c r="AW12" s="72"/>
      <c r="AX12" s="72"/>
      <c r="AY12" s="72"/>
      <c r="AZ12" s="72"/>
      <c r="BA12" s="72"/>
      <c r="BB12" s="72"/>
      <c r="BC12" s="72"/>
      <c r="BD12" s="72"/>
      <c r="BE12" s="72"/>
      <c r="BF12" s="72"/>
      <c r="BG12" s="72"/>
      <c r="BH12" s="72"/>
      <c r="BI12" s="72"/>
      <c r="BJ12" s="73"/>
    </row>
    <row r="13" spans="1:62" ht="6" customHeight="1" thickBot="1">
      <c r="A13" s="71"/>
      <c r="B13" s="72"/>
      <c r="C13" s="72"/>
      <c r="D13" s="72"/>
      <c r="E13" s="72"/>
      <c r="F13" s="72"/>
      <c r="G13" s="72"/>
      <c r="H13" s="72"/>
      <c r="I13" s="72"/>
      <c r="J13" s="72"/>
      <c r="K13" s="72"/>
      <c r="L13" s="72"/>
      <c r="M13" s="72"/>
      <c r="N13" s="72"/>
      <c r="O13" s="72"/>
      <c r="P13" s="72"/>
      <c r="Q13" s="72"/>
      <c r="R13" s="72"/>
      <c r="S13" s="202"/>
      <c r="T13" s="202"/>
      <c r="U13" s="202"/>
      <c r="V13" s="202"/>
      <c r="W13" s="202"/>
      <c r="X13" s="202"/>
      <c r="Y13" s="202"/>
      <c r="Z13" s="202"/>
      <c r="AA13" s="209"/>
      <c r="AB13" s="210"/>
      <c r="AC13" s="210"/>
      <c r="AD13" s="210"/>
      <c r="AE13" s="210"/>
      <c r="AF13" s="210"/>
      <c r="AG13" s="210"/>
      <c r="AH13" s="210"/>
      <c r="AI13" s="210"/>
      <c r="AJ13" s="210"/>
      <c r="AK13" s="210"/>
      <c r="AL13" s="210"/>
      <c r="AM13" s="210"/>
      <c r="AN13" s="210"/>
      <c r="AO13" s="210"/>
      <c r="AP13" s="210"/>
      <c r="AQ13" s="210"/>
      <c r="AR13" s="211"/>
      <c r="AS13" s="72"/>
      <c r="AT13" s="72"/>
      <c r="AU13" s="72"/>
      <c r="AV13" s="72"/>
      <c r="AW13" s="72"/>
      <c r="AX13" s="72"/>
      <c r="AY13" s="72"/>
      <c r="AZ13" s="72"/>
      <c r="BA13" s="72"/>
      <c r="BB13" s="72"/>
      <c r="BC13" s="72"/>
      <c r="BD13" s="72"/>
      <c r="BE13" s="72"/>
      <c r="BF13" s="72"/>
      <c r="BG13" s="72"/>
      <c r="BH13" s="72"/>
      <c r="BI13" s="72"/>
      <c r="BJ13" s="73"/>
    </row>
    <row r="14" spans="1:62" ht="6" customHeight="1" thickTop="1">
      <c r="A14" s="71"/>
      <c r="B14" s="72"/>
      <c r="C14" s="72"/>
      <c r="D14" s="72"/>
      <c r="E14" s="72"/>
      <c r="F14" s="72"/>
      <c r="G14" s="72"/>
      <c r="H14" s="72"/>
      <c r="I14" s="72"/>
      <c r="J14" s="72"/>
      <c r="K14" s="72"/>
      <c r="L14" s="72"/>
      <c r="M14" s="72"/>
      <c r="N14" s="72"/>
      <c r="O14" s="72"/>
      <c r="P14" s="72"/>
      <c r="Q14" s="72"/>
      <c r="R14" s="72"/>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72"/>
      <c r="AT14" s="72"/>
      <c r="AU14" s="72"/>
      <c r="AV14" s="72"/>
      <c r="AW14" s="72"/>
      <c r="AX14" s="72"/>
      <c r="AY14" s="72"/>
      <c r="AZ14" s="72"/>
      <c r="BA14" s="72"/>
      <c r="BB14" s="72"/>
      <c r="BC14" s="72"/>
      <c r="BD14" s="72"/>
      <c r="BE14" s="72"/>
      <c r="BF14" s="72"/>
      <c r="BG14" s="72"/>
      <c r="BH14" s="72"/>
      <c r="BI14" s="72"/>
      <c r="BJ14" s="73"/>
    </row>
    <row r="15" spans="1:62" ht="6" customHeight="1">
      <c r="A15" s="71"/>
      <c r="B15" s="72"/>
      <c r="C15" s="72"/>
      <c r="D15" s="72"/>
      <c r="E15" s="72"/>
      <c r="F15" s="72"/>
      <c r="G15" s="72"/>
      <c r="H15" s="72"/>
      <c r="I15" s="72"/>
      <c r="J15" s="72"/>
      <c r="K15" s="72"/>
      <c r="L15" s="72"/>
      <c r="M15" s="72"/>
      <c r="N15" s="200">
        <f>$K$3</f>
        <v>2025</v>
      </c>
      <c r="O15" s="200"/>
      <c r="P15" s="200"/>
      <c r="Q15" s="200"/>
      <c r="R15" s="200"/>
      <c r="S15" s="200"/>
      <c r="T15" s="216" t="str">
        <f>IF(VLOOKUP($AA$10,収集日程!$B$1:$J$600,8,0)="","",VLOOKUP($AA$10,収集日程!$B$1:$J$600,8,0))</f>
        <v/>
      </c>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00">
        <f>$K$3</f>
        <v>2025</v>
      </c>
      <c r="AS15" s="200"/>
      <c r="AT15" s="200"/>
      <c r="AU15" s="200"/>
      <c r="AV15" s="200"/>
      <c r="AW15" s="200"/>
      <c r="AX15" s="72"/>
      <c r="AY15" s="72"/>
      <c r="AZ15" s="72"/>
      <c r="BA15" s="72"/>
      <c r="BB15" s="72"/>
      <c r="BC15" s="72"/>
      <c r="BD15" s="72"/>
      <c r="BE15" s="72"/>
      <c r="BF15" s="72"/>
      <c r="BG15" s="72"/>
      <c r="BH15" s="72"/>
      <c r="BI15" s="72"/>
      <c r="BJ15" s="73"/>
    </row>
    <row r="16" spans="1:62" ht="6" customHeight="1">
      <c r="A16" s="71"/>
      <c r="B16" s="72"/>
      <c r="C16" s="72"/>
      <c r="D16" s="72"/>
      <c r="E16" s="72"/>
      <c r="F16" s="72"/>
      <c r="G16" s="72"/>
      <c r="H16" s="72"/>
      <c r="I16" s="72"/>
      <c r="J16" s="72"/>
      <c r="K16" s="72"/>
      <c r="L16" s="72"/>
      <c r="M16" s="72"/>
      <c r="N16" s="200"/>
      <c r="O16" s="200"/>
      <c r="P16" s="200"/>
      <c r="Q16" s="200"/>
      <c r="R16" s="200"/>
      <c r="S16" s="200"/>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00"/>
      <c r="AS16" s="200"/>
      <c r="AT16" s="200"/>
      <c r="AU16" s="200"/>
      <c r="AV16" s="200"/>
      <c r="AW16" s="200"/>
      <c r="AX16" s="72"/>
      <c r="AY16" s="72"/>
      <c r="AZ16" s="72"/>
      <c r="BA16" s="72"/>
      <c r="BB16" s="72"/>
      <c r="BC16" s="72"/>
      <c r="BD16" s="72"/>
      <c r="BE16" s="72"/>
      <c r="BF16" s="72"/>
      <c r="BG16" s="72"/>
      <c r="BH16" s="72"/>
      <c r="BI16" s="72"/>
      <c r="BJ16" s="73"/>
    </row>
    <row r="17" spans="1:62" ht="6" customHeight="1">
      <c r="A17" s="71"/>
      <c r="B17" s="72"/>
      <c r="C17" s="72"/>
      <c r="D17" s="72"/>
      <c r="E17" s="72"/>
      <c r="F17" s="72"/>
      <c r="G17" s="72"/>
      <c r="H17" s="72"/>
      <c r="I17" s="72"/>
      <c r="J17" s="72"/>
      <c r="K17" s="72"/>
      <c r="L17" s="72"/>
      <c r="M17" s="72"/>
      <c r="N17" s="200"/>
      <c r="O17" s="200"/>
      <c r="P17" s="200"/>
      <c r="Q17" s="200"/>
      <c r="R17" s="200"/>
      <c r="S17" s="200"/>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00"/>
      <c r="AS17" s="200"/>
      <c r="AT17" s="200"/>
      <c r="AU17" s="200"/>
      <c r="AV17" s="200"/>
      <c r="AW17" s="200"/>
      <c r="AX17" s="72"/>
      <c r="AY17" s="72"/>
      <c r="AZ17" s="72"/>
      <c r="BA17" s="72"/>
      <c r="BB17" s="72"/>
      <c r="BC17" s="72"/>
      <c r="BD17" s="72"/>
      <c r="BE17" s="72"/>
      <c r="BF17" s="72"/>
      <c r="BG17" s="72"/>
      <c r="BH17" s="72"/>
      <c r="BI17" s="72"/>
      <c r="BJ17" s="73"/>
    </row>
    <row r="18" spans="1:62" ht="6" customHeight="1">
      <c r="A18" s="71"/>
      <c r="B18" s="72"/>
      <c r="C18" s="72"/>
      <c r="D18" s="72"/>
      <c r="E18" s="72"/>
      <c r="F18" s="72"/>
      <c r="G18" s="72"/>
      <c r="H18" s="72"/>
      <c r="I18" s="72"/>
      <c r="J18" s="72"/>
      <c r="K18" s="72"/>
      <c r="L18" s="72"/>
      <c r="M18" s="72"/>
      <c r="N18" s="200"/>
      <c r="O18" s="200"/>
      <c r="P18" s="200"/>
      <c r="Q18" s="200"/>
      <c r="R18" s="200"/>
      <c r="S18" s="200"/>
      <c r="T18" s="216" t="str">
        <f>IF(VLOOKUP($AA$10,収集日程!$B$1:$J$600,9,0)="","",VLOOKUP($AA$10,収集日程!$B$1:$J$600,9,0))</f>
        <v/>
      </c>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00"/>
      <c r="AS18" s="200"/>
      <c r="AT18" s="200"/>
      <c r="AU18" s="200"/>
      <c r="AV18" s="200"/>
      <c r="AW18" s="200"/>
      <c r="AX18" s="72"/>
      <c r="AY18" s="72"/>
      <c r="AZ18" s="72"/>
      <c r="BA18" s="72"/>
      <c r="BB18" s="72"/>
      <c r="BC18" s="72"/>
      <c r="BD18" s="72"/>
      <c r="BE18" s="72"/>
      <c r="BF18" s="72"/>
      <c r="BG18" s="72"/>
      <c r="BH18" s="72"/>
      <c r="BI18" s="72"/>
      <c r="BJ18" s="73"/>
    </row>
    <row r="19" spans="1:62" ht="6" customHeight="1">
      <c r="A19" s="71"/>
      <c r="B19" s="72"/>
      <c r="C19" s="74"/>
      <c r="D19" s="75"/>
      <c r="E19" s="75"/>
      <c r="F19" s="75"/>
      <c r="G19" s="75"/>
      <c r="H19" s="75"/>
      <c r="I19" s="75"/>
      <c r="J19" s="75"/>
      <c r="K19" s="75"/>
      <c r="L19" s="75"/>
      <c r="M19" s="75"/>
      <c r="N19" s="75"/>
      <c r="O19" s="212">
        <v>10</v>
      </c>
      <c r="P19" s="212"/>
      <c r="Q19" s="214" t="s">
        <v>6</v>
      </c>
      <c r="R19" s="214"/>
      <c r="S19" s="75"/>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74"/>
      <c r="AS19" s="212">
        <v>11</v>
      </c>
      <c r="AT19" s="212"/>
      <c r="AU19" s="214" t="s">
        <v>6</v>
      </c>
      <c r="AV19" s="214"/>
      <c r="AW19" s="74"/>
      <c r="AX19" s="74"/>
      <c r="AY19" s="74"/>
      <c r="AZ19" s="74"/>
      <c r="BA19" s="74"/>
      <c r="BB19" s="74"/>
      <c r="BC19" s="74"/>
      <c r="BD19" s="74"/>
      <c r="BE19" s="74"/>
      <c r="BF19" s="74"/>
      <c r="BG19" s="74"/>
      <c r="BH19" s="74"/>
      <c r="BI19" s="72"/>
      <c r="BJ19" s="73"/>
    </row>
    <row r="20" spans="1:62" ht="6" customHeight="1">
      <c r="A20" s="71"/>
      <c r="B20" s="72"/>
      <c r="C20" s="75"/>
      <c r="D20" s="75"/>
      <c r="E20" s="75"/>
      <c r="F20" s="75"/>
      <c r="G20" s="75"/>
      <c r="H20" s="75"/>
      <c r="I20" s="75"/>
      <c r="J20" s="75"/>
      <c r="K20" s="75"/>
      <c r="L20" s="75"/>
      <c r="M20" s="75"/>
      <c r="N20" s="75"/>
      <c r="O20" s="212"/>
      <c r="P20" s="212"/>
      <c r="Q20" s="214"/>
      <c r="R20" s="214"/>
      <c r="S20" s="75"/>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74"/>
      <c r="AS20" s="212"/>
      <c r="AT20" s="212"/>
      <c r="AU20" s="214"/>
      <c r="AV20" s="214"/>
      <c r="AW20" s="74"/>
      <c r="AX20" s="74"/>
      <c r="AY20" s="74"/>
      <c r="AZ20" s="74"/>
      <c r="BA20" s="74"/>
      <c r="BB20" s="74"/>
      <c r="BC20" s="74"/>
      <c r="BD20" s="74"/>
      <c r="BE20" s="74"/>
      <c r="BF20" s="74"/>
      <c r="BG20" s="74"/>
      <c r="BH20" s="74"/>
      <c r="BI20" s="72"/>
      <c r="BJ20" s="73"/>
    </row>
    <row r="21" spans="1:62" ht="6" customHeight="1">
      <c r="A21" s="71"/>
      <c r="B21" s="72"/>
      <c r="C21" s="75"/>
      <c r="D21" s="75"/>
      <c r="E21" s="75"/>
      <c r="F21" s="75"/>
      <c r="G21" s="75"/>
      <c r="H21" s="75"/>
      <c r="I21" s="75"/>
      <c r="J21" s="75"/>
      <c r="K21" s="75"/>
      <c r="L21" s="75"/>
      <c r="M21" s="75"/>
      <c r="N21" s="75"/>
      <c r="O21" s="213"/>
      <c r="P21" s="213"/>
      <c r="Q21" s="215"/>
      <c r="R21" s="215"/>
      <c r="S21" s="49"/>
      <c r="T21" s="49"/>
      <c r="U21" s="75"/>
      <c r="V21" s="75"/>
      <c r="W21" s="75"/>
      <c r="X21" s="75"/>
      <c r="Y21" s="75"/>
      <c r="Z21" s="75"/>
      <c r="AA21" s="75"/>
      <c r="AB21" s="75"/>
      <c r="AC21" s="75"/>
      <c r="AD21" s="75"/>
      <c r="AE21" s="72"/>
      <c r="AF21" s="72"/>
      <c r="AG21" s="50"/>
      <c r="AH21" s="50"/>
      <c r="AI21" s="50"/>
      <c r="AJ21" s="50"/>
      <c r="AK21" s="50"/>
      <c r="AL21" s="50"/>
      <c r="AM21" s="50"/>
      <c r="AN21" s="50"/>
      <c r="AO21" s="50"/>
      <c r="AP21" s="50"/>
      <c r="AQ21" s="50"/>
      <c r="AR21" s="50"/>
      <c r="AS21" s="213"/>
      <c r="AT21" s="213"/>
      <c r="AU21" s="215"/>
      <c r="AV21" s="215"/>
      <c r="AW21" s="50"/>
      <c r="AX21" s="50"/>
      <c r="AY21" s="50"/>
      <c r="AZ21" s="50"/>
      <c r="BA21" s="50"/>
      <c r="BB21" s="50"/>
      <c r="BC21" s="50"/>
      <c r="BD21" s="50"/>
      <c r="BE21" s="50"/>
      <c r="BF21" s="50"/>
      <c r="BG21" s="50"/>
      <c r="BH21" s="50"/>
      <c r="BI21" s="72"/>
      <c r="BJ21" s="73"/>
    </row>
    <row r="22" spans="1:62" ht="6" customHeight="1">
      <c r="A22" s="71"/>
      <c r="B22" s="72"/>
      <c r="C22" s="191" t="s">
        <v>7</v>
      </c>
      <c r="D22" s="192"/>
      <c r="E22" s="192"/>
      <c r="F22" s="193"/>
      <c r="G22" s="160" t="s">
        <v>0</v>
      </c>
      <c r="H22" s="161"/>
      <c r="I22" s="161"/>
      <c r="J22" s="162"/>
      <c r="K22" s="160" t="s">
        <v>1</v>
      </c>
      <c r="L22" s="161"/>
      <c r="M22" s="161"/>
      <c r="N22" s="162"/>
      <c r="O22" s="160" t="s">
        <v>2</v>
      </c>
      <c r="P22" s="161"/>
      <c r="Q22" s="161"/>
      <c r="R22" s="162"/>
      <c r="S22" s="160" t="s">
        <v>3</v>
      </c>
      <c r="T22" s="161"/>
      <c r="U22" s="161"/>
      <c r="V22" s="162"/>
      <c r="W22" s="160" t="s">
        <v>4</v>
      </c>
      <c r="X22" s="161"/>
      <c r="Y22" s="161"/>
      <c r="Z22" s="162"/>
      <c r="AA22" s="169" t="s">
        <v>5</v>
      </c>
      <c r="AB22" s="170"/>
      <c r="AC22" s="170"/>
      <c r="AD22" s="171"/>
      <c r="AE22" s="72"/>
      <c r="AF22" s="72"/>
      <c r="AG22" s="191" t="s">
        <v>7</v>
      </c>
      <c r="AH22" s="192"/>
      <c r="AI22" s="192"/>
      <c r="AJ22" s="193"/>
      <c r="AK22" s="160" t="s">
        <v>0</v>
      </c>
      <c r="AL22" s="161"/>
      <c r="AM22" s="161"/>
      <c r="AN22" s="162"/>
      <c r="AO22" s="160" t="s">
        <v>1</v>
      </c>
      <c r="AP22" s="161"/>
      <c r="AQ22" s="161"/>
      <c r="AR22" s="162"/>
      <c r="AS22" s="160" t="s">
        <v>2</v>
      </c>
      <c r="AT22" s="161"/>
      <c r="AU22" s="161"/>
      <c r="AV22" s="162"/>
      <c r="AW22" s="160" t="s">
        <v>3</v>
      </c>
      <c r="AX22" s="161"/>
      <c r="AY22" s="161"/>
      <c r="AZ22" s="162"/>
      <c r="BA22" s="160" t="s">
        <v>4</v>
      </c>
      <c r="BB22" s="161"/>
      <c r="BC22" s="161"/>
      <c r="BD22" s="162"/>
      <c r="BE22" s="169" t="s">
        <v>5</v>
      </c>
      <c r="BF22" s="170"/>
      <c r="BG22" s="170"/>
      <c r="BH22" s="171"/>
      <c r="BI22" s="72"/>
      <c r="BJ22" s="73"/>
    </row>
    <row r="23" spans="1:62" ht="6" customHeight="1">
      <c r="A23" s="71"/>
      <c r="B23" s="72"/>
      <c r="C23" s="194"/>
      <c r="D23" s="195"/>
      <c r="E23" s="195"/>
      <c r="F23" s="196"/>
      <c r="G23" s="163"/>
      <c r="H23" s="164"/>
      <c r="I23" s="164"/>
      <c r="J23" s="165"/>
      <c r="K23" s="163"/>
      <c r="L23" s="164"/>
      <c r="M23" s="164"/>
      <c r="N23" s="165"/>
      <c r="O23" s="163"/>
      <c r="P23" s="164"/>
      <c r="Q23" s="164"/>
      <c r="R23" s="165"/>
      <c r="S23" s="163"/>
      <c r="T23" s="164"/>
      <c r="U23" s="164"/>
      <c r="V23" s="165"/>
      <c r="W23" s="163"/>
      <c r="X23" s="164"/>
      <c r="Y23" s="164"/>
      <c r="Z23" s="165"/>
      <c r="AA23" s="172"/>
      <c r="AB23" s="173"/>
      <c r="AC23" s="173"/>
      <c r="AD23" s="174"/>
      <c r="AE23" s="72"/>
      <c r="AF23" s="72"/>
      <c r="AG23" s="194"/>
      <c r="AH23" s="195"/>
      <c r="AI23" s="195"/>
      <c r="AJ23" s="196"/>
      <c r="AK23" s="163"/>
      <c r="AL23" s="164"/>
      <c r="AM23" s="164"/>
      <c r="AN23" s="165"/>
      <c r="AO23" s="163"/>
      <c r="AP23" s="164"/>
      <c r="AQ23" s="164"/>
      <c r="AR23" s="165"/>
      <c r="AS23" s="163"/>
      <c r="AT23" s="164"/>
      <c r="AU23" s="164"/>
      <c r="AV23" s="165"/>
      <c r="AW23" s="163"/>
      <c r="AX23" s="164"/>
      <c r="AY23" s="164"/>
      <c r="AZ23" s="165"/>
      <c r="BA23" s="163"/>
      <c r="BB23" s="164"/>
      <c r="BC23" s="164"/>
      <c r="BD23" s="165"/>
      <c r="BE23" s="172"/>
      <c r="BF23" s="173"/>
      <c r="BG23" s="173"/>
      <c r="BH23" s="174"/>
      <c r="BI23" s="72"/>
      <c r="BJ23" s="73"/>
    </row>
    <row r="24" spans="1:62" ht="6" customHeight="1">
      <c r="A24" s="71"/>
      <c r="B24" s="72"/>
      <c r="C24" s="197"/>
      <c r="D24" s="198"/>
      <c r="E24" s="198"/>
      <c r="F24" s="199"/>
      <c r="G24" s="166"/>
      <c r="H24" s="167"/>
      <c r="I24" s="167"/>
      <c r="J24" s="168"/>
      <c r="K24" s="166"/>
      <c r="L24" s="167"/>
      <c r="M24" s="167"/>
      <c r="N24" s="168"/>
      <c r="O24" s="166"/>
      <c r="P24" s="167"/>
      <c r="Q24" s="167"/>
      <c r="R24" s="168"/>
      <c r="S24" s="166"/>
      <c r="T24" s="167"/>
      <c r="U24" s="167"/>
      <c r="V24" s="168"/>
      <c r="W24" s="166"/>
      <c r="X24" s="167"/>
      <c r="Y24" s="167"/>
      <c r="Z24" s="168"/>
      <c r="AA24" s="175"/>
      <c r="AB24" s="176"/>
      <c r="AC24" s="176"/>
      <c r="AD24" s="177"/>
      <c r="AE24" s="72"/>
      <c r="AF24" s="72"/>
      <c r="AG24" s="197"/>
      <c r="AH24" s="198"/>
      <c r="AI24" s="198"/>
      <c r="AJ24" s="199"/>
      <c r="AK24" s="166"/>
      <c r="AL24" s="167"/>
      <c r="AM24" s="167"/>
      <c r="AN24" s="168"/>
      <c r="AO24" s="166"/>
      <c r="AP24" s="167"/>
      <c r="AQ24" s="167"/>
      <c r="AR24" s="168"/>
      <c r="AS24" s="166"/>
      <c r="AT24" s="167"/>
      <c r="AU24" s="167"/>
      <c r="AV24" s="168"/>
      <c r="AW24" s="166"/>
      <c r="AX24" s="167"/>
      <c r="AY24" s="167"/>
      <c r="AZ24" s="168"/>
      <c r="BA24" s="166"/>
      <c r="BB24" s="167"/>
      <c r="BC24" s="167"/>
      <c r="BD24" s="168"/>
      <c r="BE24" s="175"/>
      <c r="BF24" s="176"/>
      <c r="BG24" s="176"/>
      <c r="BH24" s="177"/>
      <c r="BI24" s="72"/>
      <c r="BJ24" s="73"/>
    </row>
    <row r="25" spans="1:62" ht="6" customHeight="1">
      <c r="A25" s="71"/>
      <c r="B25" s="72"/>
      <c r="C25" s="139">
        <f>DATE($K$3,O19,1)-WEEKDAY(DATE($K$3,O19,1))+1</f>
        <v>45928</v>
      </c>
      <c r="D25" s="140"/>
      <c r="E25" s="16"/>
      <c r="F25" s="17"/>
      <c r="G25" s="131">
        <f>C25+1</f>
        <v>45929</v>
      </c>
      <c r="H25" s="132"/>
      <c r="I25" s="16"/>
      <c r="J25" s="17"/>
      <c r="K25" s="131">
        <f>G25+1</f>
        <v>45930</v>
      </c>
      <c r="L25" s="132"/>
      <c r="M25" s="16"/>
      <c r="N25" s="17"/>
      <c r="O25" s="131">
        <f>K25+1</f>
        <v>45931</v>
      </c>
      <c r="P25" s="132"/>
      <c r="Q25" s="18"/>
      <c r="R25" s="19"/>
      <c r="S25" s="131">
        <f>O25+1</f>
        <v>45932</v>
      </c>
      <c r="T25" s="132"/>
      <c r="U25" s="16"/>
      <c r="V25" s="17"/>
      <c r="W25" s="131">
        <f>S25+1</f>
        <v>45933</v>
      </c>
      <c r="X25" s="132"/>
      <c r="Y25" s="16"/>
      <c r="Z25" s="17"/>
      <c r="AA25" s="135">
        <f>W25+1</f>
        <v>45934</v>
      </c>
      <c r="AB25" s="136"/>
      <c r="AC25" s="20"/>
      <c r="AD25" s="21"/>
      <c r="AE25" s="51"/>
      <c r="AF25" s="51"/>
      <c r="AG25" s="139">
        <f>DATE($K$3,AS19,1)-WEEKDAY(DATE($K$3,AS19,1))+1</f>
        <v>45956</v>
      </c>
      <c r="AH25" s="140"/>
      <c r="AI25" s="16"/>
      <c r="AJ25" s="17"/>
      <c r="AK25" s="131">
        <f>AG25+1</f>
        <v>45957</v>
      </c>
      <c r="AL25" s="132"/>
      <c r="AM25" s="16"/>
      <c r="AN25" s="17"/>
      <c r="AO25" s="131">
        <f>AK25+1</f>
        <v>45958</v>
      </c>
      <c r="AP25" s="132"/>
      <c r="AQ25" s="16"/>
      <c r="AR25" s="17"/>
      <c r="AS25" s="131">
        <f>AO25+1</f>
        <v>45959</v>
      </c>
      <c r="AT25" s="132"/>
      <c r="AU25" s="16"/>
      <c r="AV25" s="17"/>
      <c r="AW25" s="131">
        <f>AS25+1</f>
        <v>45960</v>
      </c>
      <c r="AX25" s="132"/>
      <c r="AY25" s="16"/>
      <c r="AZ25" s="17"/>
      <c r="BA25" s="131">
        <f>AW25+1</f>
        <v>45961</v>
      </c>
      <c r="BB25" s="132"/>
      <c r="BC25" s="16"/>
      <c r="BD25" s="17"/>
      <c r="BE25" s="135">
        <f>BA25+1</f>
        <v>45962</v>
      </c>
      <c r="BF25" s="136"/>
      <c r="BG25" s="20"/>
      <c r="BH25" s="21"/>
      <c r="BI25" s="72"/>
      <c r="BJ25" s="73"/>
    </row>
    <row r="26" spans="1:62" ht="6" customHeight="1">
      <c r="A26" s="71"/>
      <c r="B26" s="72"/>
      <c r="C26" s="141"/>
      <c r="D26" s="142"/>
      <c r="E26" s="22"/>
      <c r="F26" s="23"/>
      <c r="G26" s="133"/>
      <c r="H26" s="134"/>
      <c r="I26" s="22"/>
      <c r="J26" s="23"/>
      <c r="K26" s="133"/>
      <c r="L26" s="134"/>
      <c r="M26" s="22"/>
      <c r="N26" s="23"/>
      <c r="O26" s="133"/>
      <c r="P26" s="134"/>
      <c r="Q26" s="24"/>
      <c r="R26" s="25"/>
      <c r="S26" s="133"/>
      <c r="T26" s="134"/>
      <c r="U26" s="22"/>
      <c r="V26" s="23"/>
      <c r="W26" s="133"/>
      <c r="X26" s="134"/>
      <c r="Y26" s="22"/>
      <c r="Z26" s="23"/>
      <c r="AA26" s="137"/>
      <c r="AB26" s="138"/>
      <c r="AC26" s="26"/>
      <c r="AD26" s="27"/>
      <c r="AE26" s="51"/>
      <c r="AF26" s="51"/>
      <c r="AG26" s="141"/>
      <c r="AH26" s="142"/>
      <c r="AI26" s="22"/>
      <c r="AJ26" s="23"/>
      <c r="AK26" s="133"/>
      <c r="AL26" s="134"/>
      <c r="AM26" s="22"/>
      <c r="AN26" s="23"/>
      <c r="AO26" s="133"/>
      <c r="AP26" s="134"/>
      <c r="AQ26" s="22"/>
      <c r="AR26" s="23"/>
      <c r="AS26" s="133"/>
      <c r="AT26" s="134"/>
      <c r="AU26" s="22"/>
      <c r="AV26" s="23"/>
      <c r="AW26" s="133"/>
      <c r="AX26" s="134"/>
      <c r="AY26" s="22"/>
      <c r="AZ26" s="23"/>
      <c r="BA26" s="133"/>
      <c r="BB26" s="134"/>
      <c r="BC26" s="22"/>
      <c r="BD26" s="23"/>
      <c r="BE26" s="137"/>
      <c r="BF26" s="138"/>
      <c r="BG26" s="26"/>
      <c r="BH26" s="27"/>
      <c r="BI26" s="72"/>
      <c r="BJ26" s="73"/>
    </row>
    <row r="27" spans="1:62" ht="6" customHeight="1">
      <c r="A27" s="71"/>
      <c r="B27" s="72"/>
      <c r="C27" s="141"/>
      <c r="D27" s="142"/>
      <c r="E27" s="22"/>
      <c r="F27" s="23"/>
      <c r="G27" s="133"/>
      <c r="H27" s="134"/>
      <c r="I27" s="22"/>
      <c r="J27" s="23"/>
      <c r="K27" s="133"/>
      <c r="L27" s="134"/>
      <c r="M27" s="22"/>
      <c r="N27" s="23"/>
      <c r="O27" s="133"/>
      <c r="P27" s="134"/>
      <c r="Q27" s="24"/>
      <c r="R27" s="25"/>
      <c r="S27" s="133"/>
      <c r="T27" s="134"/>
      <c r="U27" s="22"/>
      <c r="V27" s="23"/>
      <c r="W27" s="133"/>
      <c r="X27" s="134"/>
      <c r="Y27" s="22"/>
      <c r="Z27" s="23"/>
      <c r="AA27" s="137"/>
      <c r="AB27" s="138"/>
      <c r="AC27" s="26"/>
      <c r="AD27" s="27"/>
      <c r="AE27" s="51"/>
      <c r="AF27" s="51"/>
      <c r="AG27" s="141"/>
      <c r="AH27" s="142"/>
      <c r="AI27" s="22"/>
      <c r="AJ27" s="23"/>
      <c r="AK27" s="133"/>
      <c r="AL27" s="134"/>
      <c r="AM27" s="22"/>
      <c r="AN27" s="23"/>
      <c r="AO27" s="133"/>
      <c r="AP27" s="134"/>
      <c r="AQ27" s="22"/>
      <c r="AR27" s="23"/>
      <c r="AS27" s="133"/>
      <c r="AT27" s="134"/>
      <c r="AU27" s="22"/>
      <c r="AV27" s="23"/>
      <c r="AW27" s="133"/>
      <c r="AX27" s="134"/>
      <c r="AY27" s="22"/>
      <c r="AZ27" s="23"/>
      <c r="BA27" s="133"/>
      <c r="BB27" s="134"/>
      <c r="BC27" s="22"/>
      <c r="BD27" s="23"/>
      <c r="BE27" s="137"/>
      <c r="BF27" s="138"/>
      <c r="BG27" s="26"/>
      <c r="BH27" s="27"/>
      <c r="BI27" s="72"/>
      <c r="BJ27" s="73"/>
    </row>
    <row r="28" spans="1:62" ht="6" customHeight="1">
      <c r="A28" s="71"/>
      <c r="B28" s="72"/>
      <c r="C28" s="28"/>
      <c r="D28" s="26"/>
      <c r="E28" s="26"/>
      <c r="F28" s="27"/>
      <c r="G28" s="143"/>
      <c r="H28" s="144"/>
      <c r="I28" s="144"/>
      <c r="J28" s="145"/>
      <c r="K28" s="143"/>
      <c r="L28" s="144"/>
      <c r="M28" s="144"/>
      <c r="N28" s="145"/>
      <c r="O28" s="143"/>
      <c r="P28" s="144"/>
      <c r="Q28" s="144"/>
      <c r="R28" s="145"/>
      <c r="S28" s="143"/>
      <c r="T28" s="144"/>
      <c r="U28" s="144"/>
      <c r="V28" s="145"/>
      <c r="W28" s="143"/>
      <c r="X28" s="144"/>
      <c r="Y28" s="144"/>
      <c r="Z28" s="145"/>
      <c r="AA28" s="28"/>
      <c r="AB28" s="26"/>
      <c r="AC28" s="26"/>
      <c r="AD28" s="27"/>
      <c r="AE28" s="51"/>
      <c r="AF28" s="51"/>
      <c r="AG28" s="28"/>
      <c r="AH28" s="26"/>
      <c r="AI28" s="26"/>
      <c r="AJ28" s="27"/>
      <c r="AK28" s="143"/>
      <c r="AL28" s="144"/>
      <c r="AM28" s="144"/>
      <c r="AN28" s="145"/>
      <c r="AO28" s="143"/>
      <c r="AP28" s="144"/>
      <c r="AQ28" s="144"/>
      <c r="AR28" s="145"/>
      <c r="AS28" s="143"/>
      <c r="AT28" s="144"/>
      <c r="AU28" s="144"/>
      <c r="AV28" s="145"/>
      <c r="AW28" s="143"/>
      <c r="AX28" s="144"/>
      <c r="AY28" s="144"/>
      <c r="AZ28" s="145"/>
      <c r="BA28" s="143"/>
      <c r="BB28" s="144"/>
      <c r="BC28" s="144"/>
      <c r="BD28" s="145"/>
      <c r="BE28" s="28"/>
      <c r="BF28" s="26"/>
      <c r="BG28" s="26"/>
      <c r="BH28" s="27"/>
      <c r="BI28" s="72"/>
      <c r="BJ28" s="73"/>
    </row>
    <row r="29" spans="1:62" ht="6" customHeight="1">
      <c r="A29" s="71"/>
      <c r="B29" s="72"/>
      <c r="C29" s="28"/>
      <c r="D29" s="26"/>
      <c r="E29" s="26"/>
      <c r="F29" s="27"/>
      <c r="G29" s="143"/>
      <c r="H29" s="144"/>
      <c r="I29" s="144"/>
      <c r="J29" s="145"/>
      <c r="K29" s="143"/>
      <c r="L29" s="144"/>
      <c r="M29" s="144"/>
      <c r="N29" s="145"/>
      <c r="O29" s="143"/>
      <c r="P29" s="144"/>
      <c r="Q29" s="144"/>
      <c r="R29" s="145"/>
      <c r="S29" s="143"/>
      <c r="T29" s="144"/>
      <c r="U29" s="144"/>
      <c r="V29" s="145"/>
      <c r="W29" s="143"/>
      <c r="X29" s="144"/>
      <c r="Y29" s="144"/>
      <c r="Z29" s="145"/>
      <c r="AA29" s="28"/>
      <c r="AB29" s="26"/>
      <c r="AC29" s="26"/>
      <c r="AD29" s="27"/>
      <c r="AE29" s="51"/>
      <c r="AF29" s="51"/>
      <c r="AG29" s="28"/>
      <c r="AH29" s="26"/>
      <c r="AI29" s="26"/>
      <c r="AJ29" s="27"/>
      <c r="AK29" s="143"/>
      <c r="AL29" s="144"/>
      <c r="AM29" s="144"/>
      <c r="AN29" s="145"/>
      <c r="AO29" s="143"/>
      <c r="AP29" s="144"/>
      <c r="AQ29" s="144"/>
      <c r="AR29" s="145"/>
      <c r="AS29" s="143"/>
      <c r="AT29" s="144"/>
      <c r="AU29" s="144"/>
      <c r="AV29" s="145"/>
      <c r="AW29" s="143"/>
      <c r="AX29" s="144"/>
      <c r="AY29" s="144"/>
      <c r="AZ29" s="145"/>
      <c r="BA29" s="143"/>
      <c r="BB29" s="144"/>
      <c r="BC29" s="144"/>
      <c r="BD29" s="145"/>
      <c r="BE29" s="28"/>
      <c r="BF29" s="26"/>
      <c r="BG29" s="26"/>
      <c r="BH29" s="27"/>
      <c r="BI29" s="72"/>
      <c r="BJ29" s="73"/>
    </row>
    <row r="30" spans="1:62" ht="6" customHeight="1">
      <c r="A30" s="71"/>
      <c r="B30" s="72"/>
      <c r="C30" s="28"/>
      <c r="D30" s="26"/>
      <c r="E30" s="26"/>
      <c r="F30" s="27"/>
      <c r="G30" s="150"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30" s="151"/>
      <c r="I30" s="151"/>
      <c r="J30" s="152"/>
      <c r="K30" s="150"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51"/>
      <c r="M30" s="151"/>
      <c r="N30" s="152"/>
      <c r="O30" s="150"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51"/>
      <c r="Q30" s="151"/>
      <c r="R30" s="152"/>
      <c r="S30" s="150"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51"/>
      <c r="U30" s="151"/>
      <c r="V30" s="152"/>
      <c r="W30" s="150"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51"/>
      <c r="Y30" s="151"/>
      <c r="Z30" s="152"/>
      <c r="AA30" s="28"/>
      <c r="AB30" s="26"/>
      <c r="AC30" s="26"/>
      <c r="AD30" s="27"/>
      <c r="AE30" s="51"/>
      <c r="AF30" s="51"/>
      <c r="AG30" s="28"/>
      <c r="AH30" s="26"/>
      <c r="AI30" s="26"/>
      <c r="AJ30" s="27"/>
      <c r="AK30" s="150"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30" s="151"/>
      <c r="AM30" s="151"/>
      <c r="AN30" s="152"/>
      <c r="AO30" s="150"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51"/>
      <c r="AQ30" s="151"/>
      <c r="AR30" s="152"/>
      <c r="AS30" s="150"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AT30" s="151"/>
      <c r="AU30" s="151"/>
      <c r="AV30" s="152"/>
      <c r="AW30" s="150"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 xml:space="preserve"> </v>
      </c>
      <c r="AX30" s="151"/>
      <c r="AY30" s="151"/>
      <c r="AZ30" s="152"/>
      <c r="BA30" s="150"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 xml:space="preserve"> </v>
      </c>
      <c r="BB30" s="151"/>
      <c r="BC30" s="151"/>
      <c r="BD30" s="152"/>
      <c r="BE30" s="28"/>
      <c r="BF30" s="26"/>
      <c r="BG30" s="26"/>
      <c r="BH30" s="27"/>
      <c r="BI30" s="72"/>
      <c r="BJ30" s="73"/>
    </row>
    <row r="31" spans="1:62" ht="6" customHeight="1">
      <c r="A31" s="71"/>
      <c r="B31" s="72"/>
      <c r="C31" s="28"/>
      <c r="D31" s="26"/>
      <c r="E31" s="26"/>
      <c r="F31" s="27"/>
      <c r="G31" s="150"/>
      <c r="H31" s="151"/>
      <c r="I31" s="151"/>
      <c r="J31" s="152"/>
      <c r="K31" s="150"/>
      <c r="L31" s="151"/>
      <c r="M31" s="151"/>
      <c r="N31" s="152"/>
      <c r="O31" s="150"/>
      <c r="P31" s="151"/>
      <c r="Q31" s="151"/>
      <c r="R31" s="152"/>
      <c r="S31" s="150"/>
      <c r="T31" s="151"/>
      <c r="U31" s="151"/>
      <c r="V31" s="152"/>
      <c r="W31" s="150"/>
      <c r="X31" s="151"/>
      <c r="Y31" s="151"/>
      <c r="Z31" s="152"/>
      <c r="AA31" s="28"/>
      <c r="AB31" s="26"/>
      <c r="AC31" s="26"/>
      <c r="AD31" s="27"/>
      <c r="AE31" s="51"/>
      <c r="AF31" s="51"/>
      <c r="AG31" s="28"/>
      <c r="AH31" s="26"/>
      <c r="AI31" s="26"/>
      <c r="AJ31" s="27"/>
      <c r="AK31" s="150"/>
      <c r="AL31" s="151"/>
      <c r="AM31" s="151"/>
      <c r="AN31" s="152"/>
      <c r="AO31" s="150"/>
      <c r="AP31" s="151"/>
      <c r="AQ31" s="151"/>
      <c r="AR31" s="152"/>
      <c r="AS31" s="150"/>
      <c r="AT31" s="151"/>
      <c r="AU31" s="151"/>
      <c r="AV31" s="152"/>
      <c r="AW31" s="150"/>
      <c r="AX31" s="151"/>
      <c r="AY31" s="151"/>
      <c r="AZ31" s="152"/>
      <c r="BA31" s="150"/>
      <c r="BB31" s="151"/>
      <c r="BC31" s="151"/>
      <c r="BD31" s="152"/>
      <c r="BE31" s="28"/>
      <c r="BF31" s="26"/>
      <c r="BG31" s="26"/>
      <c r="BH31" s="27"/>
      <c r="BI31" s="72"/>
      <c r="BJ31" s="73"/>
    </row>
    <row r="32" spans="1:62" ht="6" customHeight="1">
      <c r="A32" s="71"/>
      <c r="B32" s="72"/>
      <c r="C32" s="28"/>
      <c r="D32" s="26"/>
      <c r="E32" s="26"/>
      <c r="F32" s="27"/>
      <c r="G32" s="150"/>
      <c r="H32" s="151"/>
      <c r="I32" s="151"/>
      <c r="J32" s="152"/>
      <c r="K32" s="150"/>
      <c r="L32" s="151"/>
      <c r="M32" s="151"/>
      <c r="N32" s="152"/>
      <c r="O32" s="150"/>
      <c r="P32" s="151"/>
      <c r="Q32" s="151"/>
      <c r="R32" s="152"/>
      <c r="S32" s="150"/>
      <c r="T32" s="151"/>
      <c r="U32" s="151"/>
      <c r="V32" s="152"/>
      <c r="W32" s="150"/>
      <c r="X32" s="151"/>
      <c r="Y32" s="151"/>
      <c r="Z32" s="152"/>
      <c r="AA32" s="28"/>
      <c r="AB32" s="26"/>
      <c r="AC32" s="26"/>
      <c r="AD32" s="27"/>
      <c r="AE32" s="51"/>
      <c r="AF32" s="51"/>
      <c r="AG32" s="28"/>
      <c r="AH32" s="26"/>
      <c r="AI32" s="26"/>
      <c r="AJ32" s="27"/>
      <c r="AK32" s="150"/>
      <c r="AL32" s="151"/>
      <c r="AM32" s="151"/>
      <c r="AN32" s="152"/>
      <c r="AO32" s="150"/>
      <c r="AP32" s="151"/>
      <c r="AQ32" s="151"/>
      <c r="AR32" s="152"/>
      <c r="AS32" s="150"/>
      <c r="AT32" s="151"/>
      <c r="AU32" s="151"/>
      <c r="AV32" s="152"/>
      <c r="AW32" s="150"/>
      <c r="AX32" s="151"/>
      <c r="AY32" s="151"/>
      <c r="AZ32" s="152"/>
      <c r="BA32" s="150"/>
      <c r="BB32" s="151"/>
      <c r="BC32" s="151"/>
      <c r="BD32" s="152"/>
      <c r="BE32" s="28"/>
      <c r="BF32" s="26"/>
      <c r="BG32" s="26"/>
      <c r="BH32" s="27"/>
      <c r="BI32" s="72"/>
      <c r="BJ32" s="73"/>
    </row>
    <row r="33" spans="1:62" ht="6" customHeight="1">
      <c r="A33" s="71"/>
      <c r="B33" s="72"/>
      <c r="C33" s="29"/>
      <c r="D33" s="30"/>
      <c r="E33" s="30"/>
      <c r="F33" s="31"/>
      <c r="G33" s="153"/>
      <c r="H33" s="154"/>
      <c r="I33" s="154"/>
      <c r="J33" s="155"/>
      <c r="K33" s="153"/>
      <c r="L33" s="154"/>
      <c r="M33" s="154"/>
      <c r="N33" s="155"/>
      <c r="O33" s="153"/>
      <c r="P33" s="154"/>
      <c r="Q33" s="154"/>
      <c r="R33" s="155"/>
      <c r="S33" s="153"/>
      <c r="T33" s="154"/>
      <c r="U33" s="154"/>
      <c r="V33" s="155"/>
      <c r="W33" s="153"/>
      <c r="X33" s="154"/>
      <c r="Y33" s="154"/>
      <c r="Z33" s="155"/>
      <c r="AA33" s="29"/>
      <c r="AB33" s="30"/>
      <c r="AC33" s="30"/>
      <c r="AD33" s="31"/>
      <c r="AE33" s="51"/>
      <c r="AF33" s="51"/>
      <c r="AG33" s="29"/>
      <c r="AH33" s="30"/>
      <c r="AI33" s="30"/>
      <c r="AJ33" s="31"/>
      <c r="AK33" s="153"/>
      <c r="AL33" s="154"/>
      <c r="AM33" s="154"/>
      <c r="AN33" s="155"/>
      <c r="AO33" s="153"/>
      <c r="AP33" s="154"/>
      <c r="AQ33" s="154"/>
      <c r="AR33" s="155"/>
      <c r="AS33" s="153"/>
      <c r="AT33" s="154"/>
      <c r="AU33" s="154"/>
      <c r="AV33" s="155"/>
      <c r="AW33" s="153"/>
      <c r="AX33" s="154"/>
      <c r="AY33" s="154"/>
      <c r="AZ33" s="155"/>
      <c r="BA33" s="153"/>
      <c r="BB33" s="154"/>
      <c r="BC33" s="154"/>
      <c r="BD33" s="155"/>
      <c r="BE33" s="29"/>
      <c r="BF33" s="30"/>
      <c r="BG33" s="30"/>
      <c r="BH33" s="31"/>
      <c r="BI33" s="72"/>
      <c r="BJ33" s="73"/>
    </row>
    <row r="34" spans="1:62" ht="6" customHeight="1">
      <c r="A34" s="71"/>
      <c r="B34" s="72"/>
      <c r="C34" s="139">
        <f>AA25+1</f>
        <v>45935</v>
      </c>
      <c r="D34" s="140"/>
      <c r="E34" s="16"/>
      <c r="F34" s="17"/>
      <c r="G34" s="146">
        <f>C34+1</f>
        <v>45936</v>
      </c>
      <c r="H34" s="147"/>
      <c r="I34" s="32"/>
      <c r="J34" s="33"/>
      <c r="K34" s="146">
        <f>G34+1</f>
        <v>45937</v>
      </c>
      <c r="L34" s="147"/>
      <c r="M34" s="32"/>
      <c r="N34" s="33"/>
      <c r="O34" s="146">
        <f>K34+1</f>
        <v>45938</v>
      </c>
      <c r="P34" s="147"/>
      <c r="Q34" s="32"/>
      <c r="R34" s="33"/>
      <c r="S34" s="146">
        <f>O34+1</f>
        <v>45939</v>
      </c>
      <c r="T34" s="147"/>
      <c r="U34" s="32"/>
      <c r="V34" s="33"/>
      <c r="W34" s="146">
        <f>S34+1</f>
        <v>45940</v>
      </c>
      <c r="X34" s="147"/>
      <c r="Y34" s="32"/>
      <c r="Z34" s="33"/>
      <c r="AA34" s="135">
        <f>W34+1</f>
        <v>45941</v>
      </c>
      <c r="AB34" s="136"/>
      <c r="AC34" s="20"/>
      <c r="AD34" s="21"/>
      <c r="AE34" s="51"/>
      <c r="AF34" s="51"/>
      <c r="AG34" s="139">
        <f>BE25+1</f>
        <v>45963</v>
      </c>
      <c r="AH34" s="140"/>
      <c r="AI34" s="16"/>
      <c r="AJ34" s="17"/>
      <c r="AK34" s="131">
        <f>AG34+1</f>
        <v>45964</v>
      </c>
      <c r="AL34" s="132"/>
      <c r="AM34" s="16"/>
      <c r="AN34" s="17"/>
      <c r="AO34" s="131">
        <f>AK34+1</f>
        <v>45965</v>
      </c>
      <c r="AP34" s="132"/>
      <c r="AQ34" s="16"/>
      <c r="AR34" s="17"/>
      <c r="AS34" s="131">
        <f>AO34+1</f>
        <v>45966</v>
      </c>
      <c r="AT34" s="132"/>
      <c r="AU34" s="16"/>
      <c r="AV34" s="17"/>
      <c r="AW34" s="131">
        <f>AS34+1</f>
        <v>45967</v>
      </c>
      <c r="AX34" s="132"/>
      <c r="AY34" s="16"/>
      <c r="AZ34" s="17"/>
      <c r="BA34" s="131">
        <f>AW34+1</f>
        <v>45968</v>
      </c>
      <c r="BB34" s="132"/>
      <c r="BC34" s="16"/>
      <c r="BD34" s="17"/>
      <c r="BE34" s="135">
        <f>BA34+1</f>
        <v>45969</v>
      </c>
      <c r="BF34" s="136"/>
      <c r="BG34" s="20"/>
      <c r="BH34" s="21"/>
      <c r="BI34" s="72"/>
      <c r="BJ34" s="73"/>
    </row>
    <row r="35" spans="1:62" ht="6" customHeight="1">
      <c r="A35" s="71"/>
      <c r="B35" s="72"/>
      <c r="C35" s="141"/>
      <c r="D35" s="142"/>
      <c r="E35" s="22"/>
      <c r="F35" s="23"/>
      <c r="G35" s="148"/>
      <c r="H35" s="149"/>
      <c r="I35" s="34"/>
      <c r="J35" s="35"/>
      <c r="K35" s="148"/>
      <c r="L35" s="149"/>
      <c r="M35" s="34"/>
      <c r="N35" s="35"/>
      <c r="O35" s="148"/>
      <c r="P35" s="149"/>
      <c r="Q35" s="34"/>
      <c r="R35" s="35"/>
      <c r="S35" s="148"/>
      <c r="T35" s="149"/>
      <c r="U35" s="34"/>
      <c r="V35" s="35"/>
      <c r="W35" s="148"/>
      <c r="X35" s="149"/>
      <c r="Y35" s="34"/>
      <c r="Z35" s="35"/>
      <c r="AA35" s="137"/>
      <c r="AB35" s="138"/>
      <c r="AC35" s="26"/>
      <c r="AD35" s="27"/>
      <c r="AE35" s="51"/>
      <c r="AF35" s="51"/>
      <c r="AG35" s="141"/>
      <c r="AH35" s="142"/>
      <c r="AI35" s="22"/>
      <c r="AJ35" s="23"/>
      <c r="AK35" s="133"/>
      <c r="AL35" s="134"/>
      <c r="AM35" s="22"/>
      <c r="AN35" s="23"/>
      <c r="AO35" s="133"/>
      <c r="AP35" s="134"/>
      <c r="AQ35" s="22"/>
      <c r="AR35" s="23"/>
      <c r="AS35" s="133"/>
      <c r="AT35" s="134"/>
      <c r="AU35" s="22"/>
      <c r="AV35" s="23"/>
      <c r="AW35" s="133"/>
      <c r="AX35" s="134"/>
      <c r="AY35" s="22"/>
      <c r="AZ35" s="23"/>
      <c r="BA35" s="133"/>
      <c r="BB35" s="134"/>
      <c r="BC35" s="22"/>
      <c r="BD35" s="23"/>
      <c r="BE35" s="137"/>
      <c r="BF35" s="138"/>
      <c r="BG35" s="26"/>
      <c r="BH35" s="27"/>
      <c r="BI35" s="72"/>
      <c r="BJ35" s="73"/>
    </row>
    <row r="36" spans="1:62" ht="6" customHeight="1">
      <c r="A36" s="71"/>
      <c r="B36" s="72"/>
      <c r="C36" s="141"/>
      <c r="D36" s="142"/>
      <c r="E36" s="22"/>
      <c r="F36" s="23"/>
      <c r="G36" s="148"/>
      <c r="H36" s="149"/>
      <c r="I36" s="34"/>
      <c r="J36" s="35"/>
      <c r="K36" s="148"/>
      <c r="L36" s="149"/>
      <c r="M36" s="34"/>
      <c r="N36" s="35"/>
      <c r="O36" s="148"/>
      <c r="P36" s="149"/>
      <c r="Q36" s="34"/>
      <c r="R36" s="35"/>
      <c r="S36" s="148"/>
      <c r="T36" s="149"/>
      <c r="U36" s="34"/>
      <c r="V36" s="35"/>
      <c r="W36" s="148"/>
      <c r="X36" s="149"/>
      <c r="Y36" s="34"/>
      <c r="Z36" s="35"/>
      <c r="AA36" s="137"/>
      <c r="AB36" s="138"/>
      <c r="AC36" s="26"/>
      <c r="AD36" s="27"/>
      <c r="AE36" s="51"/>
      <c r="AF36" s="51"/>
      <c r="AG36" s="141"/>
      <c r="AH36" s="142"/>
      <c r="AI36" s="22"/>
      <c r="AJ36" s="23"/>
      <c r="AK36" s="133"/>
      <c r="AL36" s="134"/>
      <c r="AM36" s="22"/>
      <c r="AN36" s="23"/>
      <c r="AO36" s="133"/>
      <c r="AP36" s="134"/>
      <c r="AQ36" s="22"/>
      <c r="AR36" s="23"/>
      <c r="AS36" s="133"/>
      <c r="AT36" s="134"/>
      <c r="AU36" s="22"/>
      <c r="AV36" s="23"/>
      <c r="AW36" s="133"/>
      <c r="AX36" s="134"/>
      <c r="AY36" s="22"/>
      <c r="AZ36" s="23"/>
      <c r="BA36" s="133"/>
      <c r="BB36" s="134"/>
      <c r="BC36" s="22"/>
      <c r="BD36" s="23"/>
      <c r="BE36" s="137"/>
      <c r="BF36" s="138"/>
      <c r="BG36" s="26"/>
      <c r="BH36" s="27"/>
      <c r="BI36" s="72"/>
      <c r="BJ36" s="73"/>
    </row>
    <row r="37" spans="1:62" ht="6" customHeight="1">
      <c r="A37" s="71"/>
      <c r="B37" s="72"/>
      <c r="C37" s="28"/>
      <c r="D37" s="26"/>
      <c r="E37" s="26"/>
      <c r="F37" s="27"/>
      <c r="G37" s="143"/>
      <c r="H37" s="144"/>
      <c r="I37" s="144"/>
      <c r="J37" s="145"/>
      <c r="K37" s="143"/>
      <c r="L37" s="144"/>
      <c r="M37" s="144"/>
      <c r="N37" s="145"/>
      <c r="O37" s="143"/>
      <c r="P37" s="144"/>
      <c r="Q37" s="144"/>
      <c r="R37" s="145"/>
      <c r="S37" s="143"/>
      <c r="T37" s="144"/>
      <c r="U37" s="144"/>
      <c r="V37" s="145"/>
      <c r="W37" s="143"/>
      <c r="X37" s="144"/>
      <c r="Y37" s="144"/>
      <c r="Z37" s="145"/>
      <c r="AA37" s="28"/>
      <c r="AB37" s="26"/>
      <c r="AC37" s="26"/>
      <c r="AD37" s="27"/>
      <c r="AE37" s="51"/>
      <c r="AF37" s="51"/>
      <c r="AG37" s="28"/>
      <c r="AH37" s="26"/>
      <c r="AI37" s="26"/>
      <c r="AJ37" s="27"/>
      <c r="AK37" s="143"/>
      <c r="AL37" s="144"/>
      <c r="AM37" s="144"/>
      <c r="AN37" s="145"/>
      <c r="AO37" s="143"/>
      <c r="AP37" s="144"/>
      <c r="AQ37" s="144"/>
      <c r="AR37" s="145"/>
      <c r="AS37" s="143"/>
      <c r="AT37" s="144"/>
      <c r="AU37" s="144"/>
      <c r="AV37" s="145"/>
      <c r="AW37" s="143"/>
      <c r="AX37" s="144"/>
      <c r="AY37" s="144"/>
      <c r="AZ37" s="145"/>
      <c r="BA37" s="143"/>
      <c r="BB37" s="144"/>
      <c r="BC37" s="144"/>
      <c r="BD37" s="145"/>
      <c r="BE37" s="28"/>
      <c r="BF37" s="26"/>
      <c r="BG37" s="26"/>
      <c r="BH37" s="27"/>
      <c r="BI37" s="72"/>
      <c r="BJ37" s="73"/>
    </row>
    <row r="38" spans="1:62" ht="6" customHeight="1">
      <c r="A38" s="71"/>
      <c r="B38" s="72"/>
      <c r="C38" s="28"/>
      <c r="D38" s="26"/>
      <c r="E38" s="26"/>
      <c r="F38" s="27"/>
      <c r="G38" s="143"/>
      <c r="H38" s="144"/>
      <c r="I38" s="144"/>
      <c r="J38" s="145"/>
      <c r="K38" s="143"/>
      <c r="L38" s="144"/>
      <c r="M38" s="144"/>
      <c r="N38" s="145"/>
      <c r="O38" s="143"/>
      <c r="P38" s="144"/>
      <c r="Q38" s="144"/>
      <c r="R38" s="145"/>
      <c r="S38" s="143"/>
      <c r="T38" s="144"/>
      <c r="U38" s="144"/>
      <c r="V38" s="145"/>
      <c r="W38" s="143"/>
      <c r="X38" s="144"/>
      <c r="Y38" s="144"/>
      <c r="Z38" s="145"/>
      <c r="AA38" s="28"/>
      <c r="AB38" s="26"/>
      <c r="AC38" s="26"/>
      <c r="AD38" s="27"/>
      <c r="AE38" s="51"/>
      <c r="AF38" s="51"/>
      <c r="AG38" s="28"/>
      <c r="AH38" s="26"/>
      <c r="AI38" s="26"/>
      <c r="AJ38" s="27"/>
      <c r="AK38" s="143"/>
      <c r="AL38" s="144"/>
      <c r="AM38" s="144"/>
      <c r="AN38" s="145"/>
      <c r="AO38" s="143"/>
      <c r="AP38" s="144"/>
      <c r="AQ38" s="144"/>
      <c r="AR38" s="145"/>
      <c r="AS38" s="143"/>
      <c r="AT38" s="144"/>
      <c r="AU38" s="144"/>
      <c r="AV38" s="145"/>
      <c r="AW38" s="143"/>
      <c r="AX38" s="144"/>
      <c r="AY38" s="144"/>
      <c r="AZ38" s="145"/>
      <c r="BA38" s="143"/>
      <c r="BB38" s="144"/>
      <c r="BC38" s="144"/>
      <c r="BD38" s="145"/>
      <c r="BE38" s="28"/>
      <c r="BF38" s="26"/>
      <c r="BG38" s="26"/>
      <c r="BH38" s="27"/>
      <c r="BI38" s="72"/>
      <c r="BJ38" s="73"/>
    </row>
    <row r="39" spans="1:62" ht="6" customHeight="1">
      <c r="A39" s="71"/>
      <c r="B39" s="72"/>
      <c r="C39" s="28"/>
      <c r="D39" s="26"/>
      <c r="E39" s="26"/>
      <c r="F39" s="27"/>
      <c r="G39" s="150"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51"/>
      <c r="I39" s="151"/>
      <c r="J39" s="152"/>
      <c r="K39" s="150"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L39" s="151"/>
      <c r="M39" s="151"/>
      <c r="N39" s="152"/>
      <c r="O39" s="150"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51"/>
      <c r="Q39" s="151"/>
      <c r="R39" s="152"/>
      <c r="S39" s="150"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51"/>
      <c r="U39" s="151"/>
      <c r="V39" s="152"/>
      <c r="W39" s="150"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51"/>
      <c r="Y39" s="151"/>
      <c r="Z39" s="152"/>
      <c r="AA39" s="28"/>
      <c r="AB39" s="26"/>
      <c r="AC39" s="26"/>
      <c r="AD39" s="27"/>
      <c r="AE39" s="51"/>
      <c r="AF39" s="51"/>
      <c r="AG39" s="28"/>
      <c r="AH39" s="26"/>
      <c r="AI39" s="26"/>
      <c r="AJ39" s="27"/>
      <c r="AK39" s="150"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51"/>
      <c r="AM39" s="151"/>
      <c r="AN39" s="152"/>
      <c r="AO39" s="150"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AP39" s="151"/>
      <c r="AQ39" s="151"/>
      <c r="AR39" s="152"/>
      <c r="AS39" s="150"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AT39" s="151"/>
      <c r="AU39" s="151"/>
      <c r="AV39" s="152"/>
      <c r="AW39" s="150"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51"/>
      <c r="AY39" s="151"/>
      <c r="AZ39" s="152"/>
      <c r="BA39" s="150"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大型可燃</v>
      </c>
      <c r="BB39" s="151"/>
      <c r="BC39" s="151"/>
      <c r="BD39" s="152"/>
      <c r="BE39" s="28"/>
      <c r="BF39" s="26"/>
      <c r="BG39" s="26"/>
      <c r="BH39" s="27"/>
      <c r="BI39" s="72"/>
      <c r="BJ39" s="73"/>
    </row>
    <row r="40" spans="1:62" ht="6" customHeight="1">
      <c r="A40" s="71"/>
      <c r="B40" s="72"/>
      <c r="C40" s="28"/>
      <c r="D40" s="26"/>
      <c r="E40" s="26"/>
      <c r="F40" s="27"/>
      <c r="G40" s="150"/>
      <c r="H40" s="151"/>
      <c r="I40" s="151"/>
      <c r="J40" s="152"/>
      <c r="K40" s="150"/>
      <c r="L40" s="151"/>
      <c r="M40" s="151"/>
      <c r="N40" s="152"/>
      <c r="O40" s="150"/>
      <c r="P40" s="151"/>
      <c r="Q40" s="151"/>
      <c r="R40" s="152"/>
      <c r="S40" s="150"/>
      <c r="T40" s="151"/>
      <c r="U40" s="151"/>
      <c r="V40" s="152"/>
      <c r="W40" s="150"/>
      <c r="X40" s="151"/>
      <c r="Y40" s="151"/>
      <c r="Z40" s="152"/>
      <c r="AA40" s="28"/>
      <c r="AB40" s="26"/>
      <c r="AC40" s="26"/>
      <c r="AD40" s="27"/>
      <c r="AE40" s="51"/>
      <c r="AF40" s="51"/>
      <c r="AG40" s="28"/>
      <c r="AH40" s="26"/>
      <c r="AI40" s="26"/>
      <c r="AJ40" s="27"/>
      <c r="AK40" s="150"/>
      <c r="AL40" s="151"/>
      <c r="AM40" s="151"/>
      <c r="AN40" s="152"/>
      <c r="AO40" s="150"/>
      <c r="AP40" s="151"/>
      <c r="AQ40" s="151"/>
      <c r="AR40" s="152"/>
      <c r="AS40" s="150"/>
      <c r="AT40" s="151"/>
      <c r="AU40" s="151"/>
      <c r="AV40" s="152"/>
      <c r="AW40" s="150"/>
      <c r="AX40" s="151"/>
      <c r="AY40" s="151"/>
      <c r="AZ40" s="152"/>
      <c r="BA40" s="150"/>
      <c r="BB40" s="151"/>
      <c r="BC40" s="151"/>
      <c r="BD40" s="152"/>
      <c r="BE40" s="28"/>
      <c r="BF40" s="26"/>
      <c r="BG40" s="26"/>
      <c r="BH40" s="27"/>
      <c r="BI40" s="72"/>
      <c r="BJ40" s="73"/>
    </row>
    <row r="41" spans="1:62" ht="6" customHeight="1">
      <c r="A41" s="71"/>
      <c r="B41" s="72"/>
      <c r="C41" s="28"/>
      <c r="D41" s="26"/>
      <c r="E41" s="26"/>
      <c r="F41" s="27"/>
      <c r="G41" s="150"/>
      <c r="H41" s="151"/>
      <c r="I41" s="151"/>
      <c r="J41" s="152"/>
      <c r="K41" s="150"/>
      <c r="L41" s="151"/>
      <c r="M41" s="151"/>
      <c r="N41" s="152"/>
      <c r="O41" s="150"/>
      <c r="P41" s="151"/>
      <c r="Q41" s="151"/>
      <c r="R41" s="152"/>
      <c r="S41" s="150"/>
      <c r="T41" s="151"/>
      <c r="U41" s="151"/>
      <c r="V41" s="152"/>
      <c r="W41" s="150"/>
      <c r="X41" s="151"/>
      <c r="Y41" s="151"/>
      <c r="Z41" s="152"/>
      <c r="AA41" s="28"/>
      <c r="AB41" s="26"/>
      <c r="AC41" s="26"/>
      <c r="AD41" s="27"/>
      <c r="AE41" s="51"/>
      <c r="AF41" s="51"/>
      <c r="AG41" s="28"/>
      <c r="AH41" s="26"/>
      <c r="AI41" s="26"/>
      <c r="AJ41" s="27"/>
      <c r="AK41" s="150"/>
      <c r="AL41" s="151"/>
      <c r="AM41" s="151"/>
      <c r="AN41" s="152"/>
      <c r="AO41" s="150"/>
      <c r="AP41" s="151"/>
      <c r="AQ41" s="151"/>
      <c r="AR41" s="152"/>
      <c r="AS41" s="150"/>
      <c r="AT41" s="151"/>
      <c r="AU41" s="151"/>
      <c r="AV41" s="152"/>
      <c r="AW41" s="150"/>
      <c r="AX41" s="151"/>
      <c r="AY41" s="151"/>
      <c r="AZ41" s="152"/>
      <c r="BA41" s="150"/>
      <c r="BB41" s="151"/>
      <c r="BC41" s="151"/>
      <c r="BD41" s="152"/>
      <c r="BE41" s="28"/>
      <c r="BF41" s="26"/>
      <c r="BG41" s="26"/>
      <c r="BH41" s="27"/>
      <c r="BI41" s="72"/>
      <c r="BJ41" s="73"/>
    </row>
    <row r="42" spans="1:62" ht="6" customHeight="1">
      <c r="A42" s="71"/>
      <c r="B42" s="72"/>
      <c r="C42" s="29"/>
      <c r="D42" s="30"/>
      <c r="E42" s="30"/>
      <c r="F42" s="31"/>
      <c r="G42" s="153"/>
      <c r="H42" s="154"/>
      <c r="I42" s="154"/>
      <c r="J42" s="155"/>
      <c r="K42" s="153"/>
      <c r="L42" s="154"/>
      <c r="M42" s="154"/>
      <c r="N42" s="155"/>
      <c r="O42" s="153"/>
      <c r="P42" s="154"/>
      <c r="Q42" s="154"/>
      <c r="R42" s="155"/>
      <c r="S42" s="153"/>
      <c r="T42" s="154"/>
      <c r="U42" s="154"/>
      <c r="V42" s="155"/>
      <c r="W42" s="153"/>
      <c r="X42" s="154"/>
      <c r="Y42" s="154"/>
      <c r="Z42" s="155"/>
      <c r="AA42" s="29"/>
      <c r="AB42" s="30"/>
      <c r="AC42" s="30"/>
      <c r="AD42" s="31"/>
      <c r="AE42" s="51"/>
      <c r="AF42" s="51"/>
      <c r="AG42" s="29"/>
      <c r="AH42" s="30"/>
      <c r="AI42" s="30"/>
      <c r="AJ42" s="31"/>
      <c r="AK42" s="153"/>
      <c r="AL42" s="154"/>
      <c r="AM42" s="154"/>
      <c r="AN42" s="155"/>
      <c r="AO42" s="153"/>
      <c r="AP42" s="154"/>
      <c r="AQ42" s="154"/>
      <c r="AR42" s="155"/>
      <c r="AS42" s="153"/>
      <c r="AT42" s="154"/>
      <c r="AU42" s="154"/>
      <c r="AV42" s="155"/>
      <c r="AW42" s="153"/>
      <c r="AX42" s="154"/>
      <c r="AY42" s="154"/>
      <c r="AZ42" s="155"/>
      <c r="BA42" s="153"/>
      <c r="BB42" s="154"/>
      <c r="BC42" s="154"/>
      <c r="BD42" s="155"/>
      <c r="BE42" s="29"/>
      <c r="BF42" s="30"/>
      <c r="BG42" s="30"/>
      <c r="BH42" s="31"/>
      <c r="BI42" s="72"/>
      <c r="BJ42" s="73"/>
    </row>
    <row r="43" spans="1:62" ht="6" customHeight="1">
      <c r="A43" s="71"/>
      <c r="B43" s="72"/>
      <c r="C43" s="139">
        <f>AA34+1</f>
        <v>45942</v>
      </c>
      <c r="D43" s="140"/>
      <c r="E43" s="16"/>
      <c r="F43" s="17"/>
      <c r="G43" s="146">
        <f>C43+1</f>
        <v>45943</v>
      </c>
      <c r="H43" s="147"/>
      <c r="I43" s="32"/>
      <c r="J43" s="33"/>
      <c r="K43" s="146">
        <f>G43+1</f>
        <v>45944</v>
      </c>
      <c r="L43" s="147"/>
      <c r="M43" s="32"/>
      <c r="N43" s="33"/>
      <c r="O43" s="146">
        <f>K43+1</f>
        <v>45945</v>
      </c>
      <c r="P43" s="147"/>
      <c r="Q43" s="32"/>
      <c r="R43" s="33"/>
      <c r="S43" s="146">
        <f>O43+1</f>
        <v>45946</v>
      </c>
      <c r="T43" s="147"/>
      <c r="U43" s="36"/>
      <c r="V43" s="37"/>
      <c r="W43" s="146">
        <f>S43+1</f>
        <v>45947</v>
      </c>
      <c r="X43" s="147"/>
      <c r="Y43" s="32"/>
      <c r="Z43" s="33"/>
      <c r="AA43" s="135">
        <f>W43+1</f>
        <v>45948</v>
      </c>
      <c r="AB43" s="136"/>
      <c r="AC43" s="20"/>
      <c r="AD43" s="21"/>
      <c r="AE43" s="51"/>
      <c r="AF43" s="51"/>
      <c r="AG43" s="139">
        <f>BE34+1</f>
        <v>45970</v>
      </c>
      <c r="AH43" s="140"/>
      <c r="AI43" s="16"/>
      <c r="AJ43" s="17"/>
      <c r="AK43" s="131">
        <f>AG43+1</f>
        <v>45971</v>
      </c>
      <c r="AL43" s="132"/>
      <c r="AM43" s="16"/>
      <c r="AN43" s="17"/>
      <c r="AO43" s="131">
        <f>AK43+1</f>
        <v>45972</v>
      </c>
      <c r="AP43" s="132"/>
      <c r="AQ43" s="16"/>
      <c r="AR43" s="17"/>
      <c r="AS43" s="131">
        <f>AO43+1</f>
        <v>45973</v>
      </c>
      <c r="AT43" s="132"/>
      <c r="AU43" s="16"/>
      <c r="AV43" s="17"/>
      <c r="AW43" s="131">
        <f>AS43+1</f>
        <v>45974</v>
      </c>
      <c r="AX43" s="132"/>
      <c r="AY43" s="16"/>
      <c r="AZ43" s="17"/>
      <c r="BA43" s="131">
        <f>AW43+1</f>
        <v>45975</v>
      </c>
      <c r="BB43" s="132"/>
      <c r="BC43" s="16"/>
      <c r="BD43" s="17"/>
      <c r="BE43" s="135">
        <f>BA43+1</f>
        <v>45976</v>
      </c>
      <c r="BF43" s="136"/>
      <c r="BG43" s="20"/>
      <c r="BH43" s="21"/>
      <c r="BI43" s="72"/>
      <c r="BJ43" s="73"/>
    </row>
    <row r="44" spans="1:62" ht="6" customHeight="1">
      <c r="A44" s="71"/>
      <c r="B44" s="72"/>
      <c r="C44" s="141"/>
      <c r="D44" s="142"/>
      <c r="E44" s="22"/>
      <c r="F44" s="23"/>
      <c r="G44" s="148"/>
      <c r="H44" s="149"/>
      <c r="I44" s="34"/>
      <c r="J44" s="35"/>
      <c r="K44" s="148"/>
      <c r="L44" s="149"/>
      <c r="M44" s="34"/>
      <c r="N44" s="35"/>
      <c r="O44" s="148"/>
      <c r="P44" s="149"/>
      <c r="Q44" s="34"/>
      <c r="R44" s="35"/>
      <c r="S44" s="148"/>
      <c r="T44" s="149"/>
      <c r="U44" s="38"/>
      <c r="V44" s="39"/>
      <c r="W44" s="148"/>
      <c r="X44" s="149"/>
      <c r="Y44" s="34"/>
      <c r="Z44" s="35"/>
      <c r="AA44" s="137"/>
      <c r="AB44" s="138"/>
      <c r="AC44" s="26"/>
      <c r="AD44" s="27"/>
      <c r="AE44" s="51"/>
      <c r="AF44" s="51"/>
      <c r="AG44" s="141"/>
      <c r="AH44" s="142"/>
      <c r="AI44" s="22"/>
      <c r="AJ44" s="23"/>
      <c r="AK44" s="133"/>
      <c r="AL44" s="134"/>
      <c r="AM44" s="22"/>
      <c r="AN44" s="23"/>
      <c r="AO44" s="133"/>
      <c r="AP44" s="134"/>
      <c r="AQ44" s="22"/>
      <c r="AR44" s="23"/>
      <c r="AS44" s="133"/>
      <c r="AT44" s="134"/>
      <c r="AU44" s="22"/>
      <c r="AV44" s="23"/>
      <c r="AW44" s="133"/>
      <c r="AX44" s="134"/>
      <c r="AY44" s="22"/>
      <c r="AZ44" s="23"/>
      <c r="BA44" s="133"/>
      <c r="BB44" s="134"/>
      <c r="BC44" s="22"/>
      <c r="BD44" s="23"/>
      <c r="BE44" s="137"/>
      <c r="BF44" s="138"/>
      <c r="BG44" s="26"/>
      <c r="BH44" s="27"/>
      <c r="BI44" s="72"/>
      <c r="BJ44" s="73"/>
    </row>
    <row r="45" spans="1:62" ht="6" customHeight="1">
      <c r="A45" s="71"/>
      <c r="B45" s="72"/>
      <c r="C45" s="141"/>
      <c r="D45" s="142"/>
      <c r="E45" s="22"/>
      <c r="F45" s="23"/>
      <c r="G45" s="148"/>
      <c r="H45" s="149"/>
      <c r="I45" s="34"/>
      <c r="J45" s="35"/>
      <c r="K45" s="148"/>
      <c r="L45" s="149"/>
      <c r="M45" s="34"/>
      <c r="N45" s="35"/>
      <c r="O45" s="148"/>
      <c r="P45" s="149"/>
      <c r="Q45" s="34"/>
      <c r="R45" s="35"/>
      <c r="S45" s="148"/>
      <c r="T45" s="149"/>
      <c r="U45" s="38"/>
      <c r="V45" s="39"/>
      <c r="W45" s="148"/>
      <c r="X45" s="149"/>
      <c r="Y45" s="34"/>
      <c r="Z45" s="35"/>
      <c r="AA45" s="137"/>
      <c r="AB45" s="138"/>
      <c r="AC45" s="26"/>
      <c r="AD45" s="27"/>
      <c r="AE45" s="51"/>
      <c r="AF45" s="51"/>
      <c r="AG45" s="141"/>
      <c r="AH45" s="142"/>
      <c r="AI45" s="22"/>
      <c r="AJ45" s="23"/>
      <c r="AK45" s="133"/>
      <c r="AL45" s="134"/>
      <c r="AM45" s="22"/>
      <c r="AN45" s="23"/>
      <c r="AO45" s="133"/>
      <c r="AP45" s="134"/>
      <c r="AQ45" s="22"/>
      <c r="AR45" s="23"/>
      <c r="AS45" s="133"/>
      <c r="AT45" s="134"/>
      <c r="AU45" s="22"/>
      <c r="AV45" s="23"/>
      <c r="AW45" s="133"/>
      <c r="AX45" s="134"/>
      <c r="AY45" s="22"/>
      <c r="AZ45" s="23"/>
      <c r="BA45" s="133"/>
      <c r="BB45" s="134"/>
      <c r="BC45" s="22"/>
      <c r="BD45" s="23"/>
      <c r="BE45" s="137"/>
      <c r="BF45" s="138"/>
      <c r="BG45" s="26"/>
      <c r="BH45" s="27"/>
      <c r="BI45" s="72"/>
      <c r="BJ45" s="73"/>
    </row>
    <row r="46" spans="1:62" ht="6" customHeight="1">
      <c r="A46" s="71"/>
      <c r="B46" s="72"/>
      <c r="C46" s="28"/>
      <c r="D46" s="26"/>
      <c r="E46" s="26"/>
      <c r="F46" s="27"/>
      <c r="G46" s="143"/>
      <c r="H46" s="144"/>
      <c r="I46" s="144"/>
      <c r="J46" s="145"/>
      <c r="K46" s="143"/>
      <c r="L46" s="144"/>
      <c r="M46" s="144"/>
      <c r="N46" s="145"/>
      <c r="O46" s="143"/>
      <c r="P46" s="144"/>
      <c r="Q46" s="144"/>
      <c r="R46" s="145"/>
      <c r="S46" s="143"/>
      <c r="T46" s="144"/>
      <c r="U46" s="144"/>
      <c r="V46" s="145"/>
      <c r="W46" s="143"/>
      <c r="X46" s="144"/>
      <c r="Y46" s="144"/>
      <c r="Z46" s="145"/>
      <c r="AA46" s="28"/>
      <c r="AB46" s="26"/>
      <c r="AC46" s="26"/>
      <c r="AD46" s="27"/>
      <c r="AE46" s="51"/>
      <c r="AF46" s="51"/>
      <c r="AG46" s="28"/>
      <c r="AH46" s="26"/>
      <c r="AI46" s="26"/>
      <c r="AJ46" s="27"/>
      <c r="AK46" s="143"/>
      <c r="AL46" s="144"/>
      <c r="AM46" s="144"/>
      <c r="AN46" s="145"/>
      <c r="AO46" s="143"/>
      <c r="AP46" s="144"/>
      <c r="AQ46" s="144"/>
      <c r="AR46" s="145"/>
      <c r="AS46" s="143"/>
      <c r="AT46" s="144"/>
      <c r="AU46" s="144"/>
      <c r="AV46" s="145"/>
      <c r="AW46" s="143"/>
      <c r="AX46" s="144"/>
      <c r="AY46" s="144"/>
      <c r="AZ46" s="145"/>
      <c r="BA46" s="143"/>
      <c r="BB46" s="144"/>
      <c r="BC46" s="144"/>
      <c r="BD46" s="145"/>
      <c r="BE46" s="28"/>
      <c r="BF46" s="26"/>
      <c r="BG46" s="26"/>
      <c r="BH46" s="27"/>
      <c r="BI46" s="72"/>
      <c r="BJ46" s="73"/>
    </row>
    <row r="47" spans="1:62" ht="6" customHeight="1">
      <c r="A47" s="71"/>
      <c r="B47" s="72"/>
      <c r="C47" s="28"/>
      <c r="D47" s="26"/>
      <c r="E47" s="26"/>
      <c r="F47" s="27"/>
      <c r="G47" s="143"/>
      <c r="H47" s="144"/>
      <c r="I47" s="144"/>
      <c r="J47" s="145"/>
      <c r="K47" s="143"/>
      <c r="L47" s="144"/>
      <c r="M47" s="144"/>
      <c r="N47" s="145"/>
      <c r="O47" s="143"/>
      <c r="P47" s="144"/>
      <c r="Q47" s="144"/>
      <c r="R47" s="145"/>
      <c r="S47" s="143"/>
      <c r="T47" s="144"/>
      <c r="U47" s="144"/>
      <c r="V47" s="145"/>
      <c r="W47" s="143"/>
      <c r="X47" s="144"/>
      <c r="Y47" s="144"/>
      <c r="Z47" s="145"/>
      <c r="AA47" s="28"/>
      <c r="AB47" s="26"/>
      <c r="AC47" s="26"/>
      <c r="AD47" s="27"/>
      <c r="AE47" s="51"/>
      <c r="AF47" s="51"/>
      <c r="AG47" s="28"/>
      <c r="AH47" s="26"/>
      <c r="AI47" s="26"/>
      <c r="AJ47" s="27"/>
      <c r="AK47" s="143"/>
      <c r="AL47" s="144"/>
      <c r="AM47" s="144"/>
      <c r="AN47" s="145"/>
      <c r="AO47" s="143"/>
      <c r="AP47" s="144"/>
      <c r="AQ47" s="144"/>
      <c r="AR47" s="145"/>
      <c r="AS47" s="143"/>
      <c r="AT47" s="144"/>
      <c r="AU47" s="144"/>
      <c r="AV47" s="145"/>
      <c r="AW47" s="143"/>
      <c r="AX47" s="144"/>
      <c r="AY47" s="144"/>
      <c r="AZ47" s="145"/>
      <c r="BA47" s="143"/>
      <c r="BB47" s="144"/>
      <c r="BC47" s="144"/>
      <c r="BD47" s="145"/>
      <c r="BE47" s="28"/>
      <c r="BF47" s="26"/>
      <c r="BG47" s="26"/>
      <c r="BH47" s="27"/>
      <c r="BI47" s="72"/>
      <c r="BJ47" s="73"/>
    </row>
    <row r="48" spans="1:62" ht="6" customHeight="1">
      <c r="A48" s="71"/>
      <c r="B48" s="72"/>
      <c r="C48" s="28"/>
      <c r="D48" s="26"/>
      <c r="E48" s="26"/>
      <c r="F48" s="27"/>
      <c r="G48" s="150"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51"/>
      <c r="I48" s="151"/>
      <c r="J48" s="152"/>
      <c r="K48" s="150"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L48" s="151"/>
      <c r="M48" s="151"/>
      <c r="N48" s="152"/>
      <c r="O48" s="150"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51"/>
      <c r="Q48" s="151"/>
      <c r="R48" s="152"/>
      <c r="S48" s="150"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51"/>
      <c r="U48" s="151"/>
      <c r="V48" s="152"/>
      <c r="W48" s="150"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51"/>
      <c r="Y48" s="151"/>
      <c r="Z48" s="152"/>
      <c r="AA48" s="40"/>
      <c r="AB48" s="41"/>
      <c r="AC48" s="41"/>
      <c r="AD48" s="42"/>
      <c r="AE48" s="51"/>
      <c r="AF48" s="51"/>
      <c r="AG48" s="28"/>
      <c r="AH48" s="26"/>
      <c r="AI48" s="26"/>
      <c r="AJ48" s="27"/>
      <c r="AK48" s="150"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51"/>
      <c r="AM48" s="151"/>
      <c r="AN48" s="152"/>
      <c r="AO48" s="150"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AP48" s="151"/>
      <c r="AQ48" s="151"/>
      <c r="AR48" s="152"/>
      <c r="AS48" s="150"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AT48" s="151"/>
      <c r="AU48" s="151"/>
      <c r="AV48" s="152"/>
      <c r="AW48" s="150"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51"/>
      <c r="AY48" s="151"/>
      <c r="AZ48" s="152"/>
      <c r="BA48" s="150"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51"/>
      <c r="BC48" s="151"/>
      <c r="BD48" s="152"/>
      <c r="BE48" s="28"/>
      <c r="BF48" s="26"/>
      <c r="BG48" s="26"/>
      <c r="BH48" s="27"/>
      <c r="BI48" s="72"/>
      <c r="BJ48" s="73"/>
    </row>
    <row r="49" spans="1:62" ht="6" customHeight="1">
      <c r="A49" s="71"/>
      <c r="B49" s="72"/>
      <c r="C49" s="28"/>
      <c r="D49" s="26"/>
      <c r="E49" s="26"/>
      <c r="F49" s="27"/>
      <c r="G49" s="150"/>
      <c r="H49" s="151"/>
      <c r="I49" s="151"/>
      <c r="J49" s="152"/>
      <c r="K49" s="150"/>
      <c r="L49" s="151"/>
      <c r="M49" s="151"/>
      <c r="N49" s="152"/>
      <c r="O49" s="150"/>
      <c r="P49" s="151"/>
      <c r="Q49" s="151"/>
      <c r="R49" s="152"/>
      <c r="S49" s="150"/>
      <c r="T49" s="151"/>
      <c r="U49" s="151"/>
      <c r="V49" s="152"/>
      <c r="W49" s="150"/>
      <c r="X49" s="151"/>
      <c r="Y49" s="151"/>
      <c r="Z49" s="152"/>
      <c r="AA49" s="40"/>
      <c r="AB49" s="41"/>
      <c r="AC49" s="41"/>
      <c r="AD49" s="42"/>
      <c r="AE49" s="51"/>
      <c r="AF49" s="51"/>
      <c r="AG49" s="28"/>
      <c r="AH49" s="26"/>
      <c r="AI49" s="26"/>
      <c r="AJ49" s="27"/>
      <c r="AK49" s="150"/>
      <c r="AL49" s="151"/>
      <c r="AM49" s="151"/>
      <c r="AN49" s="152"/>
      <c r="AO49" s="150"/>
      <c r="AP49" s="151"/>
      <c r="AQ49" s="151"/>
      <c r="AR49" s="152"/>
      <c r="AS49" s="150"/>
      <c r="AT49" s="151"/>
      <c r="AU49" s="151"/>
      <c r="AV49" s="152"/>
      <c r="AW49" s="150"/>
      <c r="AX49" s="151"/>
      <c r="AY49" s="151"/>
      <c r="AZ49" s="152"/>
      <c r="BA49" s="150"/>
      <c r="BB49" s="151"/>
      <c r="BC49" s="151"/>
      <c r="BD49" s="152"/>
      <c r="BE49" s="28"/>
      <c r="BF49" s="26"/>
      <c r="BG49" s="26"/>
      <c r="BH49" s="27"/>
      <c r="BI49" s="72"/>
      <c r="BJ49" s="73"/>
    </row>
    <row r="50" spans="1:62" ht="6" customHeight="1">
      <c r="A50" s="71"/>
      <c r="B50" s="72"/>
      <c r="C50" s="28"/>
      <c r="D50" s="26"/>
      <c r="E50" s="26"/>
      <c r="F50" s="27"/>
      <c r="G50" s="150"/>
      <c r="H50" s="151"/>
      <c r="I50" s="151"/>
      <c r="J50" s="152"/>
      <c r="K50" s="150"/>
      <c r="L50" s="151"/>
      <c r="M50" s="151"/>
      <c r="N50" s="152"/>
      <c r="O50" s="150"/>
      <c r="P50" s="151"/>
      <c r="Q50" s="151"/>
      <c r="R50" s="152"/>
      <c r="S50" s="150"/>
      <c r="T50" s="151"/>
      <c r="U50" s="151"/>
      <c r="V50" s="152"/>
      <c r="W50" s="150"/>
      <c r="X50" s="151"/>
      <c r="Y50" s="151"/>
      <c r="Z50" s="152"/>
      <c r="AA50" s="40"/>
      <c r="AB50" s="41"/>
      <c r="AC50" s="41"/>
      <c r="AD50" s="42"/>
      <c r="AE50" s="51"/>
      <c r="AF50" s="51"/>
      <c r="AG50" s="28"/>
      <c r="AH50" s="26"/>
      <c r="AI50" s="26"/>
      <c r="AJ50" s="27"/>
      <c r="AK50" s="150"/>
      <c r="AL50" s="151"/>
      <c r="AM50" s="151"/>
      <c r="AN50" s="152"/>
      <c r="AO50" s="150"/>
      <c r="AP50" s="151"/>
      <c r="AQ50" s="151"/>
      <c r="AR50" s="152"/>
      <c r="AS50" s="150"/>
      <c r="AT50" s="151"/>
      <c r="AU50" s="151"/>
      <c r="AV50" s="152"/>
      <c r="AW50" s="150"/>
      <c r="AX50" s="151"/>
      <c r="AY50" s="151"/>
      <c r="AZ50" s="152"/>
      <c r="BA50" s="150"/>
      <c r="BB50" s="151"/>
      <c r="BC50" s="151"/>
      <c r="BD50" s="152"/>
      <c r="BE50" s="28"/>
      <c r="BF50" s="26"/>
      <c r="BG50" s="26"/>
      <c r="BH50" s="27"/>
      <c r="BI50" s="72"/>
      <c r="BJ50" s="73"/>
    </row>
    <row r="51" spans="1:62" ht="6" customHeight="1">
      <c r="A51" s="71"/>
      <c r="B51" s="72"/>
      <c r="C51" s="29"/>
      <c r="D51" s="30"/>
      <c r="E51" s="30"/>
      <c r="F51" s="31"/>
      <c r="G51" s="153"/>
      <c r="H51" s="154"/>
      <c r="I51" s="154"/>
      <c r="J51" s="155"/>
      <c r="K51" s="153"/>
      <c r="L51" s="154"/>
      <c r="M51" s="154"/>
      <c r="N51" s="155"/>
      <c r="O51" s="153"/>
      <c r="P51" s="154"/>
      <c r="Q51" s="154"/>
      <c r="R51" s="155"/>
      <c r="S51" s="153"/>
      <c r="T51" s="154"/>
      <c r="U51" s="154"/>
      <c r="V51" s="155"/>
      <c r="W51" s="153"/>
      <c r="X51" s="154"/>
      <c r="Y51" s="154"/>
      <c r="Z51" s="155"/>
      <c r="AA51" s="43"/>
      <c r="AB51" s="44"/>
      <c r="AC51" s="44"/>
      <c r="AD51" s="45"/>
      <c r="AE51" s="51"/>
      <c r="AF51" s="51"/>
      <c r="AG51" s="29"/>
      <c r="AH51" s="30"/>
      <c r="AI51" s="30"/>
      <c r="AJ51" s="31"/>
      <c r="AK51" s="153"/>
      <c r="AL51" s="154"/>
      <c r="AM51" s="154"/>
      <c r="AN51" s="155"/>
      <c r="AO51" s="153"/>
      <c r="AP51" s="154"/>
      <c r="AQ51" s="154"/>
      <c r="AR51" s="155"/>
      <c r="AS51" s="153"/>
      <c r="AT51" s="154"/>
      <c r="AU51" s="154"/>
      <c r="AV51" s="155"/>
      <c r="AW51" s="153"/>
      <c r="AX51" s="154"/>
      <c r="AY51" s="154"/>
      <c r="AZ51" s="155"/>
      <c r="BA51" s="153"/>
      <c r="BB51" s="154"/>
      <c r="BC51" s="154"/>
      <c r="BD51" s="155"/>
      <c r="BE51" s="29"/>
      <c r="BF51" s="30"/>
      <c r="BG51" s="30"/>
      <c r="BH51" s="31"/>
      <c r="BI51" s="72"/>
      <c r="BJ51" s="73"/>
    </row>
    <row r="52" spans="1:62" ht="6" customHeight="1">
      <c r="A52" s="71"/>
      <c r="B52" s="72"/>
      <c r="C52" s="139">
        <f>AA43+1</f>
        <v>45949</v>
      </c>
      <c r="D52" s="140"/>
      <c r="E52" s="16"/>
      <c r="F52" s="17"/>
      <c r="G52" s="146">
        <f>C52+1</f>
        <v>45950</v>
      </c>
      <c r="H52" s="147"/>
      <c r="I52" s="32"/>
      <c r="J52" s="33"/>
      <c r="K52" s="146">
        <f>G52+1</f>
        <v>45951</v>
      </c>
      <c r="L52" s="147"/>
      <c r="M52" s="32"/>
      <c r="N52" s="33"/>
      <c r="O52" s="146">
        <f>K52+1</f>
        <v>45952</v>
      </c>
      <c r="P52" s="147"/>
      <c r="Q52" s="32"/>
      <c r="R52" s="33"/>
      <c r="S52" s="146">
        <f>O52+1</f>
        <v>45953</v>
      </c>
      <c r="T52" s="147"/>
      <c r="U52" s="32"/>
      <c r="V52" s="33"/>
      <c r="W52" s="146">
        <f>S52+1</f>
        <v>45954</v>
      </c>
      <c r="X52" s="147"/>
      <c r="Y52" s="32"/>
      <c r="Z52" s="33"/>
      <c r="AA52" s="135">
        <f>W52+1</f>
        <v>45955</v>
      </c>
      <c r="AB52" s="136"/>
      <c r="AC52" s="20"/>
      <c r="AD52" s="21"/>
      <c r="AE52" s="51"/>
      <c r="AF52" s="51"/>
      <c r="AG52" s="139">
        <f>BE43+1</f>
        <v>45977</v>
      </c>
      <c r="AH52" s="140"/>
      <c r="AI52" s="16"/>
      <c r="AJ52" s="17"/>
      <c r="AK52" s="131">
        <f>AG52+1</f>
        <v>45978</v>
      </c>
      <c r="AL52" s="132"/>
      <c r="AM52" s="16"/>
      <c r="AN52" s="17"/>
      <c r="AO52" s="131">
        <f>AK52+1</f>
        <v>45979</v>
      </c>
      <c r="AP52" s="132"/>
      <c r="AQ52" s="16"/>
      <c r="AR52" s="17"/>
      <c r="AS52" s="131">
        <f>AO52+1</f>
        <v>45980</v>
      </c>
      <c r="AT52" s="132"/>
      <c r="AU52" s="16"/>
      <c r="AV52" s="17"/>
      <c r="AW52" s="131">
        <f>AS52+1</f>
        <v>45981</v>
      </c>
      <c r="AX52" s="132"/>
      <c r="AY52" s="16"/>
      <c r="AZ52" s="17"/>
      <c r="BA52" s="131">
        <f>AW52+1</f>
        <v>45982</v>
      </c>
      <c r="BB52" s="132"/>
      <c r="BC52" s="16"/>
      <c r="BD52" s="17"/>
      <c r="BE52" s="135">
        <f>BA52+1</f>
        <v>45983</v>
      </c>
      <c r="BF52" s="136"/>
      <c r="BG52" s="20"/>
      <c r="BH52" s="21"/>
      <c r="BI52" s="72"/>
      <c r="BJ52" s="73"/>
    </row>
    <row r="53" spans="1:62" ht="6" customHeight="1">
      <c r="A53" s="71"/>
      <c r="B53" s="72"/>
      <c r="C53" s="141"/>
      <c r="D53" s="142"/>
      <c r="E53" s="22"/>
      <c r="F53" s="23"/>
      <c r="G53" s="148"/>
      <c r="H53" s="149"/>
      <c r="I53" s="34"/>
      <c r="J53" s="35"/>
      <c r="K53" s="148"/>
      <c r="L53" s="149"/>
      <c r="M53" s="34"/>
      <c r="N53" s="35"/>
      <c r="O53" s="148"/>
      <c r="P53" s="149"/>
      <c r="Q53" s="34"/>
      <c r="R53" s="35"/>
      <c r="S53" s="148"/>
      <c r="T53" s="149"/>
      <c r="U53" s="34"/>
      <c r="V53" s="35"/>
      <c r="W53" s="148"/>
      <c r="X53" s="149"/>
      <c r="Y53" s="34"/>
      <c r="Z53" s="35"/>
      <c r="AA53" s="137"/>
      <c r="AB53" s="138"/>
      <c r="AC53" s="26"/>
      <c r="AD53" s="27"/>
      <c r="AE53" s="51"/>
      <c r="AF53" s="51"/>
      <c r="AG53" s="141"/>
      <c r="AH53" s="142"/>
      <c r="AI53" s="22"/>
      <c r="AJ53" s="23"/>
      <c r="AK53" s="133"/>
      <c r="AL53" s="134"/>
      <c r="AM53" s="22"/>
      <c r="AN53" s="23"/>
      <c r="AO53" s="133"/>
      <c r="AP53" s="134"/>
      <c r="AQ53" s="22"/>
      <c r="AR53" s="23"/>
      <c r="AS53" s="133"/>
      <c r="AT53" s="134"/>
      <c r="AU53" s="22"/>
      <c r="AV53" s="23"/>
      <c r="AW53" s="133"/>
      <c r="AX53" s="134"/>
      <c r="AY53" s="22"/>
      <c r="AZ53" s="23"/>
      <c r="BA53" s="133"/>
      <c r="BB53" s="134"/>
      <c r="BC53" s="22"/>
      <c r="BD53" s="23"/>
      <c r="BE53" s="137"/>
      <c r="BF53" s="138"/>
      <c r="BG53" s="26"/>
      <c r="BH53" s="27"/>
      <c r="BI53" s="72"/>
      <c r="BJ53" s="73"/>
    </row>
    <row r="54" spans="1:62" ht="6" customHeight="1">
      <c r="A54" s="71"/>
      <c r="B54" s="72"/>
      <c r="C54" s="141"/>
      <c r="D54" s="142"/>
      <c r="E54" s="22"/>
      <c r="F54" s="23"/>
      <c r="G54" s="148"/>
      <c r="H54" s="149"/>
      <c r="I54" s="34"/>
      <c r="J54" s="35"/>
      <c r="K54" s="148"/>
      <c r="L54" s="149"/>
      <c r="M54" s="34"/>
      <c r="N54" s="35"/>
      <c r="O54" s="148"/>
      <c r="P54" s="149"/>
      <c r="Q54" s="34"/>
      <c r="R54" s="35"/>
      <c r="S54" s="148"/>
      <c r="T54" s="149"/>
      <c r="U54" s="34"/>
      <c r="V54" s="35"/>
      <c r="W54" s="148"/>
      <c r="X54" s="149"/>
      <c r="Y54" s="34"/>
      <c r="Z54" s="35"/>
      <c r="AA54" s="137"/>
      <c r="AB54" s="138"/>
      <c r="AC54" s="26"/>
      <c r="AD54" s="27"/>
      <c r="AE54" s="51"/>
      <c r="AF54" s="51"/>
      <c r="AG54" s="141"/>
      <c r="AH54" s="142"/>
      <c r="AI54" s="22"/>
      <c r="AJ54" s="23"/>
      <c r="AK54" s="133"/>
      <c r="AL54" s="134"/>
      <c r="AM54" s="22"/>
      <c r="AN54" s="23"/>
      <c r="AO54" s="133"/>
      <c r="AP54" s="134"/>
      <c r="AQ54" s="22"/>
      <c r="AR54" s="23"/>
      <c r="AS54" s="133"/>
      <c r="AT54" s="134"/>
      <c r="AU54" s="22"/>
      <c r="AV54" s="23"/>
      <c r="AW54" s="133"/>
      <c r="AX54" s="134"/>
      <c r="AY54" s="22"/>
      <c r="AZ54" s="23"/>
      <c r="BA54" s="133"/>
      <c r="BB54" s="134"/>
      <c r="BC54" s="22"/>
      <c r="BD54" s="23"/>
      <c r="BE54" s="137"/>
      <c r="BF54" s="138"/>
      <c r="BG54" s="26"/>
      <c r="BH54" s="27"/>
      <c r="BI54" s="72"/>
      <c r="BJ54" s="73"/>
    </row>
    <row r="55" spans="1:62" ht="6" customHeight="1">
      <c r="A55" s="71"/>
      <c r="B55" s="72"/>
      <c r="C55" s="28"/>
      <c r="D55" s="26"/>
      <c r="E55" s="26"/>
      <c r="F55" s="27"/>
      <c r="G55" s="143"/>
      <c r="H55" s="144"/>
      <c r="I55" s="144"/>
      <c r="J55" s="145"/>
      <c r="K55" s="143"/>
      <c r="L55" s="144"/>
      <c r="M55" s="144"/>
      <c r="N55" s="145"/>
      <c r="O55" s="143"/>
      <c r="P55" s="144"/>
      <c r="Q55" s="144"/>
      <c r="R55" s="145"/>
      <c r="S55" s="143"/>
      <c r="T55" s="144"/>
      <c r="U55" s="144"/>
      <c r="V55" s="145"/>
      <c r="W55" s="143"/>
      <c r="X55" s="144"/>
      <c r="Y55" s="144"/>
      <c r="Z55" s="145"/>
      <c r="AA55" s="28"/>
      <c r="AB55" s="26"/>
      <c r="AC55" s="26"/>
      <c r="AD55" s="27"/>
      <c r="AE55" s="51"/>
      <c r="AF55" s="51"/>
      <c r="AG55" s="28"/>
      <c r="AH55" s="26"/>
      <c r="AI55" s="26"/>
      <c r="AJ55" s="27"/>
      <c r="AK55" s="143"/>
      <c r="AL55" s="144"/>
      <c r="AM55" s="144"/>
      <c r="AN55" s="145"/>
      <c r="AO55" s="143"/>
      <c r="AP55" s="144"/>
      <c r="AQ55" s="144"/>
      <c r="AR55" s="145"/>
      <c r="AS55" s="143"/>
      <c r="AT55" s="144"/>
      <c r="AU55" s="144"/>
      <c r="AV55" s="145"/>
      <c r="AW55" s="143"/>
      <c r="AX55" s="144"/>
      <c r="AY55" s="144"/>
      <c r="AZ55" s="145"/>
      <c r="BA55" s="143"/>
      <c r="BB55" s="144"/>
      <c r="BC55" s="144"/>
      <c r="BD55" s="145"/>
      <c r="BE55" s="28"/>
      <c r="BF55" s="26"/>
      <c r="BG55" s="26"/>
      <c r="BH55" s="27"/>
      <c r="BI55" s="72"/>
      <c r="BJ55" s="73"/>
    </row>
    <row r="56" spans="1:62" ht="6" customHeight="1">
      <c r="A56" s="71"/>
      <c r="B56" s="72"/>
      <c r="C56" s="28"/>
      <c r="D56" s="26"/>
      <c r="E56" s="26"/>
      <c r="F56" s="27"/>
      <c r="G56" s="143"/>
      <c r="H56" s="144"/>
      <c r="I56" s="144"/>
      <c r="J56" s="145"/>
      <c r="K56" s="143"/>
      <c r="L56" s="144"/>
      <c r="M56" s="144"/>
      <c r="N56" s="145"/>
      <c r="O56" s="143"/>
      <c r="P56" s="144"/>
      <c r="Q56" s="144"/>
      <c r="R56" s="145"/>
      <c r="S56" s="143"/>
      <c r="T56" s="144"/>
      <c r="U56" s="144"/>
      <c r="V56" s="145"/>
      <c r="W56" s="143"/>
      <c r="X56" s="144"/>
      <c r="Y56" s="144"/>
      <c r="Z56" s="145"/>
      <c r="AA56" s="28"/>
      <c r="AB56" s="26"/>
      <c r="AC56" s="26"/>
      <c r="AD56" s="27"/>
      <c r="AE56" s="51"/>
      <c r="AF56" s="51"/>
      <c r="AG56" s="28"/>
      <c r="AH56" s="26"/>
      <c r="AI56" s="26"/>
      <c r="AJ56" s="27"/>
      <c r="AK56" s="143"/>
      <c r="AL56" s="144"/>
      <c r="AM56" s="144"/>
      <c r="AN56" s="145"/>
      <c r="AO56" s="143"/>
      <c r="AP56" s="144"/>
      <c r="AQ56" s="144"/>
      <c r="AR56" s="145"/>
      <c r="AS56" s="143"/>
      <c r="AT56" s="144"/>
      <c r="AU56" s="144"/>
      <c r="AV56" s="145"/>
      <c r="AW56" s="143"/>
      <c r="AX56" s="144"/>
      <c r="AY56" s="144"/>
      <c r="AZ56" s="145"/>
      <c r="BA56" s="143"/>
      <c r="BB56" s="144"/>
      <c r="BC56" s="144"/>
      <c r="BD56" s="145"/>
      <c r="BE56" s="28"/>
      <c r="BF56" s="26"/>
      <c r="BG56" s="26"/>
      <c r="BH56" s="27"/>
      <c r="BI56" s="72"/>
      <c r="BJ56" s="73"/>
    </row>
    <row r="57" spans="1:62" ht="6" customHeight="1">
      <c r="A57" s="71"/>
      <c r="B57" s="72"/>
      <c r="C57" s="28"/>
      <c r="D57" s="26"/>
      <c r="E57" s="26"/>
      <c r="F57" s="27"/>
      <c r="G57" s="150"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51"/>
      <c r="I57" s="151"/>
      <c r="J57" s="152"/>
      <c r="K57" s="150"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51"/>
      <c r="M57" s="151"/>
      <c r="N57" s="152"/>
      <c r="O57" s="150"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57" s="151"/>
      <c r="Q57" s="151"/>
      <c r="R57" s="152"/>
      <c r="S57" s="150"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51"/>
      <c r="U57" s="151"/>
      <c r="V57" s="152"/>
      <c r="W57" s="150"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51"/>
      <c r="Y57" s="151"/>
      <c r="Z57" s="152"/>
      <c r="AA57" s="40"/>
      <c r="AB57" s="41"/>
      <c r="AC57" s="41"/>
      <c r="AD57" s="42"/>
      <c r="AE57" s="51"/>
      <c r="AF57" s="51"/>
      <c r="AG57" s="28"/>
      <c r="AH57" s="26"/>
      <c r="AI57" s="26"/>
      <c r="AJ57" s="27"/>
      <c r="AK57" s="150"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51"/>
      <c r="AM57" s="151"/>
      <c r="AN57" s="152"/>
      <c r="AO57" s="150"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51"/>
      <c r="AQ57" s="151"/>
      <c r="AR57" s="152"/>
      <c r="AS57" s="150"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AT57" s="151"/>
      <c r="AU57" s="151"/>
      <c r="AV57" s="152"/>
      <c r="AW57" s="150"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51"/>
      <c r="AY57" s="151"/>
      <c r="AZ57" s="152"/>
      <c r="BA57" s="150"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51"/>
      <c r="BC57" s="151"/>
      <c r="BD57" s="152"/>
      <c r="BE57" s="28"/>
      <c r="BF57" s="26"/>
      <c r="BG57" s="26"/>
      <c r="BH57" s="27"/>
      <c r="BI57" s="72"/>
      <c r="BJ57" s="73"/>
    </row>
    <row r="58" spans="1:62" ht="6" customHeight="1">
      <c r="A58" s="71"/>
      <c r="B58" s="72"/>
      <c r="C58" s="28"/>
      <c r="D58" s="26"/>
      <c r="E58" s="26"/>
      <c r="F58" s="27"/>
      <c r="G58" s="150"/>
      <c r="H58" s="151"/>
      <c r="I58" s="151"/>
      <c r="J58" s="152"/>
      <c r="K58" s="150"/>
      <c r="L58" s="151"/>
      <c r="M58" s="151"/>
      <c r="N58" s="152"/>
      <c r="O58" s="150"/>
      <c r="P58" s="151"/>
      <c r="Q58" s="151"/>
      <c r="R58" s="152"/>
      <c r="S58" s="150"/>
      <c r="T58" s="151"/>
      <c r="U58" s="151"/>
      <c r="V58" s="152"/>
      <c r="W58" s="150"/>
      <c r="X58" s="151"/>
      <c r="Y58" s="151"/>
      <c r="Z58" s="152"/>
      <c r="AA58" s="40"/>
      <c r="AB58" s="41"/>
      <c r="AC58" s="41"/>
      <c r="AD58" s="42"/>
      <c r="AE58" s="51"/>
      <c r="AF58" s="51"/>
      <c r="AG58" s="28"/>
      <c r="AH58" s="26"/>
      <c r="AI58" s="26"/>
      <c r="AJ58" s="27"/>
      <c r="AK58" s="150"/>
      <c r="AL58" s="151"/>
      <c r="AM58" s="151"/>
      <c r="AN58" s="152"/>
      <c r="AO58" s="150"/>
      <c r="AP58" s="151"/>
      <c r="AQ58" s="151"/>
      <c r="AR58" s="152"/>
      <c r="AS58" s="150"/>
      <c r="AT58" s="151"/>
      <c r="AU58" s="151"/>
      <c r="AV58" s="152"/>
      <c r="AW58" s="150"/>
      <c r="AX58" s="151"/>
      <c r="AY58" s="151"/>
      <c r="AZ58" s="152"/>
      <c r="BA58" s="150"/>
      <c r="BB58" s="151"/>
      <c r="BC58" s="151"/>
      <c r="BD58" s="152"/>
      <c r="BE58" s="28"/>
      <c r="BF58" s="26"/>
      <c r="BG58" s="26"/>
      <c r="BH58" s="27"/>
      <c r="BI58" s="72"/>
      <c r="BJ58" s="73"/>
    </row>
    <row r="59" spans="1:62" ht="6" customHeight="1">
      <c r="A59" s="71"/>
      <c r="B59" s="72"/>
      <c r="C59" s="28"/>
      <c r="D59" s="26"/>
      <c r="E59" s="26"/>
      <c r="F59" s="27"/>
      <c r="G59" s="150"/>
      <c r="H59" s="151"/>
      <c r="I59" s="151"/>
      <c r="J59" s="152"/>
      <c r="K59" s="150"/>
      <c r="L59" s="151"/>
      <c r="M59" s="151"/>
      <c r="N59" s="152"/>
      <c r="O59" s="150"/>
      <c r="P59" s="151"/>
      <c r="Q59" s="151"/>
      <c r="R59" s="152"/>
      <c r="S59" s="150"/>
      <c r="T59" s="151"/>
      <c r="U59" s="151"/>
      <c r="V59" s="152"/>
      <c r="W59" s="150"/>
      <c r="X59" s="151"/>
      <c r="Y59" s="151"/>
      <c r="Z59" s="152"/>
      <c r="AA59" s="40"/>
      <c r="AB59" s="41"/>
      <c r="AC59" s="41"/>
      <c r="AD59" s="42"/>
      <c r="AE59" s="51"/>
      <c r="AF59" s="51"/>
      <c r="AG59" s="28"/>
      <c r="AH59" s="26"/>
      <c r="AI59" s="26"/>
      <c r="AJ59" s="27"/>
      <c r="AK59" s="150"/>
      <c r="AL59" s="151"/>
      <c r="AM59" s="151"/>
      <c r="AN59" s="152"/>
      <c r="AO59" s="150"/>
      <c r="AP59" s="151"/>
      <c r="AQ59" s="151"/>
      <c r="AR59" s="152"/>
      <c r="AS59" s="150"/>
      <c r="AT59" s="151"/>
      <c r="AU59" s="151"/>
      <c r="AV59" s="152"/>
      <c r="AW59" s="150"/>
      <c r="AX59" s="151"/>
      <c r="AY59" s="151"/>
      <c r="AZ59" s="152"/>
      <c r="BA59" s="150"/>
      <c r="BB59" s="151"/>
      <c r="BC59" s="151"/>
      <c r="BD59" s="152"/>
      <c r="BE59" s="28"/>
      <c r="BF59" s="26"/>
      <c r="BG59" s="26"/>
      <c r="BH59" s="27"/>
      <c r="BI59" s="72"/>
      <c r="BJ59" s="73"/>
    </row>
    <row r="60" spans="1:62" ht="6" customHeight="1">
      <c r="A60" s="71"/>
      <c r="B60" s="72"/>
      <c r="C60" s="29"/>
      <c r="D60" s="30"/>
      <c r="E60" s="30"/>
      <c r="F60" s="31"/>
      <c r="G60" s="153"/>
      <c r="H60" s="154"/>
      <c r="I60" s="154"/>
      <c r="J60" s="155"/>
      <c r="K60" s="153"/>
      <c r="L60" s="154"/>
      <c r="M60" s="154"/>
      <c r="N60" s="155"/>
      <c r="O60" s="153"/>
      <c r="P60" s="154"/>
      <c r="Q60" s="154"/>
      <c r="R60" s="155"/>
      <c r="S60" s="153"/>
      <c r="T60" s="154"/>
      <c r="U60" s="154"/>
      <c r="V60" s="155"/>
      <c r="W60" s="153"/>
      <c r="X60" s="154"/>
      <c r="Y60" s="154"/>
      <c r="Z60" s="155"/>
      <c r="AA60" s="43"/>
      <c r="AB60" s="44"/>
      <c r="AC60" s="44"/>
      <c r="AD60" s="45"/>
      <c r="AE60" s="51"/>
      <c r="AF60" s="51"/>
      <c r="AG60" s="29"/>
      <c r="AH60" s="30"/>
      <c r="AI60" s="30"/>
      <c r="AJ60" s="31"/>
      <c r="AK60" s="153"/>
      <c r="AL60" s="154"/>
      <c r="AM60" s="154"/>
      <c r="AN60" s="155"/>
      <c r="AO60" s="153"/>
      <c r="AP60" s="154"/>
      <c r="AQ60" s="154"/>
      <c r="AR60" s="155"/>
      <c r="AS60" s="153"/>
      <c r="AT60" s="154"/>
      <c r="AU60" s="154"/>
      <c r="AV60" s="155"/>
      <c r="AW60" s="153"/>
      <c r="AX60" s="154"/>
      <c r="AY60" s="154"/>
      <c r="AZ60" s="155"/>
      <c r="BA60" s="153"/>
      <c r="BB60" s="154"/>
      <c r="BC60" s="154"/>
      <c r="BD60" s="155"/>
      <c r="BE60" s="29"/>
      <c r="BF60" s="30"/>
      <c r="BG60" s="30"/>
      <c r="BH60" s="31"/>
      <c r="BI60" s="72"/>
      <c r="BJ60" s="73"/>
    </row>
    <row r="61" spans="1:62" ht="6" customHeight="1">
      <c r="A61" s="71"/>
      <c r="B61" s="72"/>
      <c r="C61" s="139">
        <f>AA52+1</f>
        <v>45956</v>
      </c>
      <c r="D61" s="140"/>
      <c r="E61" s="16"/>
      <c r="F61" s="17"/>
      <c r="G61" s="146">
        <f>C61+1</f>
        <v>45957</v>
      </c>
      <c r="H61" s="147"/>
      <c r="I61" s="32"/>
      <c r="J61" s="33"/>
      <c r="K61" s="146">
        <f>G61+1</f>
        <v>45958</v>
      </c>
      <c r="L61" s="147"/>
      <c r="M61" s="32"/>
      <c r="N61" s="33"/>
      <c r="O61" s="146">
        <f>K61+1</f>
        <v>45959</v>
      </c>
      <c r="P61" s="147"/>
      <c r="Q61" s="32"/>
      <c r="R61" s="33"/>
      <c r="S61" s="146">
        <f>O61+1</f>
        <v>45960</v>
      </c>
      <c r="T61" s="147"/>
      <c r="U61" s="32"/>
      <c r="V61" s="33"/>
      <c r="W61" s="146">
        <f>S61+1</f>
        <v>45961</v>
      </c>
      <c r="X61" s="147"/>
      <c r="Y61" s="32"/>
      <c r="Z61" s="33"/>
      <c r="AA61" s="135">
        <f>W61+1</f>
        <v>45962</v>
      </c>
      <c r="AB61" s="136"/>
      <c r="AC61" s="20"/>
      <c r="AD61" s="21"/>
      <c r="AE61" s="51"/>
      <c r="AF61" s="51"/>
      <c r="AG61" s="139">
        <f>BE52+1</f>
        <v>45984</v>
      </c>
      <c r="AH61" s="140"/>
      <c r="AI61" s="16"/>
      <c r="AJ61" s="17"/>
      <c r="AK61" s="131">
        <f>AG61+1</f>
        <v>45985</v>
      </c>
      <c r="AL61" s="132"/>
      <c r="AM61" s="16"/>
      <c r="AN61" s="17"/>
      <c r="AO61" s="131">
        <f>AK61+1</f>
        <v>45986</v>
      </c>
      <c r="AP61" s="132"/>
      <c r="AQ61" s="16"/>
      <c r="AR61" s="17"/>
      <c r="AS61" s="131">
        <f>AO61+1</f>
        <v>45987</v>
      </c>
      <c r="AT61" s="132"/>
      <c r="AU61" s="16"/>
      <c r="AV61" s="17"/>
      <c r="AW61" s="131">
        <f>AS61+1</f>
        <v>45988</v>
      </c>
      <c r="AX61" s="132"/>
      <c r="AY61" s="16"/>
      <c r="AZ61" s="17"/>
      <c r="BA61" s="131">
        <f>AW61+1</f>
        <v>45989</v>
      </c>
      <c r="BB61" s="132"/>
      <c r="BC61" s="16"/>
      <c r="BD61" s="17"/>
      <c r="BE61" s="135">
        <f>BA61+1</f>
        <v>45990</v>
      </c>
      <c r="BF61" s="136"/>
      <c r="BG61" s="20"/>
      <c r="BH61" s="21"/>
      <c r="BI61" s="72"/>
      <c r="BJ61" s="73"/>
    </row>
    <row r="62" spans="1:62" ht="6" customHeight="1">
      <c r="A62" s="71"/>
      <c r="B62" s="72"/>
      <c r="C62" s="141"/>
      <c r="D62" s="142"/>
      <c r="E62" s="22"/>
      <c r="F62" s="23"/>
      <c r="G62" s="148"/>
      <c r="H62" s="149"/>
      <c r="I62" s="34"/>
      <c r="J62" s="35"/>
      <c r="K62" s="148"/>
      <c r="L62" s="149"/>
      <c r="M62" s="34"/>
      <c r="N62" s="35"/>
      <c r="O62" s="148"/>
      <c r="P62" s="149"/>
      <c r="Q62" s="34"/>
      <c r="R62" s="35"/>
      <c r="S62" s="148"/>
      <c r="T62" s="149"/>
      <c r="U62" s="34"/>
      <c r="V62" s="35"/>
      <c r="W62" s="148"/>
      <c r="X62" s="149"/>
      <c r="Y62" s="34"/>
      <c r="Z62" s="35"/>
      <c r="AA62" s="137"/>
      <c r="AB62" s="138"/>
      <c r="AC62" s="26"/>
      <c r="AD62" s="27"/>
      <c r="AE62" s="51"/>
      <c r="AF62" s="51"/>
      <c r="AG62" s="141"/>
      <c r="AH62" s="142"/>
      <c r="AI62" s="22"/>
      <c r="AJ62" s="23"/>
      <c r="AK62" s="133"/>
      <c r="AL62" s="134"/>
      <c r="AM62" s="22"/>
      <c r="AN62" s="23"/>
      <c r="AO62" s="133"/>
      <c r="AP62" s="134"/>
      <c r="AQ62" s="22"/>
      <c r="AR62" s="23"/>
      <c r="AS62" s="133"/>
      <c r="AT62" s="134"/>
      <c r="AU62" s="22"/>
      <c r="AV62" s="23"/>
      <c r="AW62" s="133"/>
      <c r="AX62" s="134"/>
      <c r="AY62" s="22"/>
      <c r="AZ62" s="23"/>
      <c r="BA62" s="133"/>
      <c r="BB62" s="134"/>
      <c r="BC62" s="22"/>
      <c r="BD62" s="23"/>
      <c r="BE62" s="137"/>
      <c r="BF62" s="138"/>
      <c r="BG62" s="26"/>
      <c r="BH62" s="27"/>
      <c r="BI62" s="72"/>
      <c r="BJ62" s="73"/>
    </row>
    <row r="63" spans="1:62" ht="6" customHeight="1">
      <c r="A63" s="71"/>
      <c r="B63" s="72"/>
      <c r="C63" s="141"/>
      <c r="D63" s="142"/>
      <c r="E63" s="22"/>
      <c r="F63" s="23"/>
      <c r="G63" s="148"/>
      <c r="H63" s="149"/>
      <c r="I63" s="34"/>
      <c r="J63" s="35"/>
      <c r="K63" s="148"/>
      <c r="L63" s="149"/>
      <c r="M63" s="34"/>
      <c r="N63" s="35"/>
      <c r="O63" s="148"/>
      <c r="P63" s="149"/>
      <c r="Q63" s="34"/>
      <c r="R63" s="35"/>
      <c r="S63" s="148"/>
      <c r="T63" s="149"/>
      <c r="U63" s="34"/>
      <c r="V63" s="35"/>
      <c r="W63" s="148"/>
      <c r="X63" s="149"/>
      <c r="Y63" s="34"/>
      <c r="Z63" s="35"/>
      <c r="AA63" s="137"/>
      <c r="AB63" s="138"/>
      <c r="AC63" s="26"/>
      <c r="AD63" s="27"/>
      <c r="AE63" s="51"/>
      <c r="AF63" s="51"/>
      <c r="AG63" s="141"/>
      <c r="AH63" s="142"/>
      <c r="AI63" s="22"/>
      <c r="AJ63" s="23"/>
      <c r="AK63" s="133"/>
      <c r="AL63" s="134"/>
      <c r="AM63" s="22"/>
      <c r="AN63" s="23"/>
      <c r="AO63" s="133"/>
      <c r="AP63" s="134"/>
      <c r="AQ63" s="22"/>
      <c r="AR63" s="23"/>
      <c r="AS63" s="133"/>
      <c r="AT63" s="134"/>
      <c r="AU63" s="22"/>
      <c r="AV63" s="23"/>
      <c r="AW63" s="133"/>
      <c r="AX63" s="134"/>
      <c r="AY63" s="22"/>
      <c r="AZ63" s="23"/>
      <c r="BA63" s="133"/>
      <c r="BB63" s="134"/>
      <c r="BC63" s="22"/>
      <c r="BD63" s="23"/>
      <c r="BE63" s="137"/>
      <c r="BF63" s="138"/>
      <c r="BG63" s="26"/>
      <c r="BH63" s="27"/>
      <c r="BI63" s="72"/>
      <c r="BJ63" s="73"/>
    </row>
    <row r="64" spans="1:62" ht="6" customHeight="1">
      <c r="A64" s="71"/>
      <c r="B64" s="72"/>
      <c r="C64" s="28"/>
      <c r="D64" s="26"/>
      <c r="E64" s="26"/>
      <c r="F64" s="27"/>
      <c r="G64" s="143"/>
      <c r="H64" s="144"/>
      <c r="I64" s="144"/>
      <c r="J64" s="145"/>
      <c r="K64" s="143"/>
      <c r="L64" s="144"/>
      <c r="M64" s="144"/>
      <c r="N64" s="145"/>
      <c r="O64" s="143"/>
      <c r="P64" s="144"/>
      <c r="Q64" s="144"/>
      <c r="R64" s="145"/>
      <c r="S64" s="143"/>
      <c r="T64" s="144"/>
      <c r="U64" s="144"/>
      <c r="V64" s="145"/>
      <c r="W64" s="143"/>
      <c r="X64" s="144"/>
      <c r="Y64" s="144"/>
      <c r="Z64" s="145"/>
      <c r="AA64" s="28"/>
      <c r="AB64" s="26"/>
      <c r="AC64" s="26"/>
      <c r="AD64" s="27"/>
      <c r="AE64" s="51"/>
      <c r="AF64" s="51"/>
      <c r="AG64" s="28"/>
      <c r="AH64" s="26"/>
      <c r="AI64" s="26"/>
      <c r="AJ64" s="27"/>
      <c r="AK64" s="143"/>
      <c r="AL64" s="144"/>
      <c r="AM64" s="144"/>
      <c r="AN64" s="145"/>
      <c r="AO64" s="143"/>
      <c r="AP64" s="144"/>
      <c r="AQ64" s="144"/>
      <c r="AR64" s="145"/>
      <c r="AS64" s="143"/>
      <c r="AT64" s="144"/>
      <c r="AU64" s="144"/>
      <c r="AV64" s="145"/>
      <c r="AW64" s="143"/>
      <c r="AX64" s="144"/>
      <c r="AY64" s="144"/>
      <c r="AZ64" s="145"/>
      <c r="BA64" s="143"/>
      <c r="BB64" s="144"/>
      <c r="BC64" s="144"/>
      <c r="BD64" s="145"/>
      <c r="BE64" s="46"/>
      <c r="BF64" s="47"/>
      <c r="BG64" s="26"/>
      <c r="BH64" s="27"/>
      <c r="BI64" s="72"/>
      <c r="BJ64" s="73"/>
    </row>
    <row r="65" spans="1:62" ht="6" customHeight="1">
      <c r="A65" s="71"/>
      <c r="B65" s="72"/>
      <c r="C65" s="28"/>
      <c r="D65" s="26"/>
      <c r="E65" s="26"/>
      <c r="F65" s="27"/>
      <c r="G65" s="143"/>
      <c r="H65" s="144"/>
      <c r="I65" s="144"/>
      <c r="J65" s="145"/>
      <c r="K65" s="143"/>
      <c r="L65" s="144"/>
      <c r="M65" s="144"/>
      <c r="N65" s="145"/>
      <c r="O65" s="143"/>
      <c r="P65" s="144"/>
      <c r="Q65" s="144"/>
      <c r="R65" s="145"/>
      <c r="S65" s="143"/>
      <c r="T65" s="144"/>
      <c r="U65" s="144"/>
      <c r="V65" s="145"/>
      <c r="W65" s="143"/>
      <c r="X65" s="144"/>
      <c r="Y65" s="144"/>
      <c r="Z65" s="145"/>
      <c r="AA65" s="28"/>
      <c r="AB65" s="26"/>
      <c r="AC65" s="26"/>
      <c r="AD65" s="27"/>
      <c r="AE65" s="51"/>
      <c r="AF65" s="51"/>
      <c r="AG65" s="28"/>
      <c r="AH65" s="26"/>
      <c r="AI65" s="26"/>
      <c r="AJ65" s="27"/>
      <c r="AK65" s="143"/>
      <c r="AL65" s="144"/>
      <c r="AM65" s="144"/>
      <c r="AN65" s="145"/>
      <c r="AO65" s="143"/>
      <c r="AP65" s="144"/>
      <c r="AQ65" s="144"/>
      <c r="AR65" s="145"/>
      <c r="AS65" s="143"/>
      <c r="AT65" s="144"/>
      <c r="AU65" s="144"/>
      <c r="AV65" s="145"/>
      <c r="AW65" s="143"/>
      <c r="AX65" s="144"/>
      <c r="AY65" s="144"/>
      <c r="AZ65" s="145"/>
      <c r="BA65" s="143"/>
      <c r="BB65" s="144"/>
      <c r="BC65" s="144"/>
      <c r="BD65" s="145"/>
      <c r="BE65" s="28"/>
      <c r="BF65" s="26"/>
      <c r="BG65" s="26"/>
      <c r="BH65" s="27"/>
      <c r="BI65" s="72"/>
      <c r="BJ65" s="73"/>
    </row>
    <row r="66" spans="1:62" ht="6" customHeight="1">
      <c r="A66" s="71"/>
      <c r="B66" s="72"/>
      <c r="C66" s="28"/>
      <c r="D66" s="26"/>
      <c r="E66" s="26"/>
      <c r="F66" s="27"/>
      <c r="G66" s="150"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51"/>
      <c r="I66" s="151"/>
      <c r="J66" s="152"/>
      <c r="K66" s="150"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51"/>
      <c r="M66" s="151"/>
      <c r="N66" s="152"/>
      <c r="O66" s="150"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51"/>
      <c r="Q66" s="151"/>
      <c r="R66" s="152"/>
      <c r="S66" s="150"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51"/>
      <c r="U66" s="151"/>
      <c r="V66" s="152"/>
      <c r="W66" s="150"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51"/>
      <c r="Y66" s="151"/>
      <c r="Z66" s="152"/>
      <c r="AA66" s="40"/>
      <c r="AB66" s="41"/>
      <c r="AC66" s="41"/>
      <c r="AD66" s="42"/>
      <c r="AE66" s="51"/>
      <c r="AF66" s="51"/>
      <c r="AG66" s="28"/>
      <c r="AH66" s="26"/>
      <c r="AI66" s="26"/>
      <c r="AJ66" s="27"/>
      <c r="AK66" s="150"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51"/>
      <c r="AM66" s="151"/>
      <c r="AN66" s="152"/>
      <c r="AO66" s="150"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51"/>
      <c r="AQ66" s="151"/>
      <c r="AR66" s="152"/>
      <c r="AS66" s="150"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51"/>
      <c r="AU66" s="151"/>
      <c r="AV66" s="152"/>
      <c r="AW66" s="150"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51"/>
      <c r="AY66" s="151"/>
      <c r="AZ66" s="152"/>
      <c r="BA66" s="150"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51"/>
      <c r="BC66" s="151"/>
      <c r="BD66" s="152"/>
      <c r="BE66" s="28"/>
      <c r="BF66" s="26"/>
      <c r="BG66" s="26"/>
      <c r="BH66" s="27"/>
      <c r="BI66" s="72"/>
      <c r="BJ66" s="73"/>
    </row>
    <row r="67" spans="1:62" ht="6" customHeight="1">
      <c r="A67" s="71"/>
      <c r="B67" s="72"/>
      <c r="C67" s="28"/>
      <c r="D67" s="26"/>
      <c r="E67" s="26"/>
      <c r="F67" s="27"/>
      <c r="G67" s="150"/>
      <c r="H67" s="151"/>
      <c r="I67" s="151"/>
      <c r="J67" s="152"/>
      <c r="K67" s="150"/>
      <c r="L67" s="151"/>
      <c r="M67" s="151"/>
      <c r="N67" s="152"/>
      <c r="O67" s="150"/>
      <c r="P67" s="151"/>
      <c r="Q67" s="151"/>
      <c r="R67" s="152"/>
      <c r="S67" s="150"/>
      <c r="T67" s="151"/>
      <c r="U67" s="151"/>
      <c r="V67" s="152"/>
      <c r="W67" s="150"/>
      <c r="X67" s="151"/>
      <c r="Y67" s="151"/>
      <c r="Z67" s="152"/>
      <c r="AA67" s="40"/>
      <c r="AB67" s="41"/>
      <c r="AC67" s="41"/>
      <c r="AD67" s="42"/>
      <c r="AE67" s="51"/>
      <c r="AF67" s="51"/>
      <c r="AG67" s="28"/>
      <c r="AH67" s="26"/>
      <c r="AI67" s="26"/>
      <c r="AJ67" s="27"/>
      <c r="AK67" s="150"/>
      <c r="AL67" s="151"/>
      <c r="AM67" s="151"/>
      <c r="AN67" s="152"/>
      <c r="AO67" s="150"/>
      <c r="AP67" s="151"/>
      <c r="AQ67" s="151"/>
      <c r="AR67" s="152"/>
      <c r="AS67" s="150"/>
      <c r="AT67" s="151"/>
      <c r="AU67" s="151"/>
      <c r="AV67" s="152"/>
      <c r="AW67" s="150"/>
      <c r="AX67" s="151"/>
      <c r="AY67" s="151"/>
      <c r="AZ67" s="152"/>
      <c r="BA67" s="150"/>
      <c r="BB67" s="151"/>
      <c r="BC67" s="151"/>
      <c r="BD67" s="152"/>
      <c r="BE67" s="28"/>
      <c r="BF67" s="26"/>
      <c r="BG67" s="26"/>
      <c r="BH67" s="27"/>
      <c r="BI67" s="72"/>
      <c r="BJ67" s="73"/>
    </row>
    <row r="68" spans="1:62" ht="6" customHeight="1">
      <c r="A68" s="71"/>
      <c r="B68" s="72"/>
      <c r="C68" s="28"/>
      <c r="D68" s="26"/>
      <c r="E68" s="26"/>
      <c r="F68" s="27"/>
      <c r="G68" s="150"/>
      <c r="H68" s="151"/>
      <c r="I68" s="151"/>
      <c r="J68" s="152"/>
      <c r="K68" s="150"/>
      <c r="L68" s="151"/>
      <c r="M68" s="151"/>
      <c r="N68" s="152"/>
      <c r="O68" s="150"/>
      <c r="P68" s="151"/>
      <c r="Q68" s="151"/>
      <c r="R68" s="152"/>
      <c r="S68" s="150"/>
      <c r="T68" s="151"/>
      <c r="U68" s="151"/>
      <c r="V68" s="152"/>
      <c r="W68" s="150"/>
      <c r="X68" s="151"/>
      <c r="Y68" s="151"/>
      <c r="Z68" s="152"/>
      <c r="AA68" s="40"/>
      <c r="AB68" s="41"/>
      <c r="AC68" s="41"/>
      <c r="AD68" s="42"/>
      <c r="AE68" s="51"/>
      <c r="AF68" s="51"/>
      <c r="AG68" s="28"/>
      <c r="AH68" s="26"/>
      <c r="AI68" s="26"/>
      <c r="AJ68" s="27"/>
      <c r="AK68" s="150"/>
      <c r="AL68" s="151"/>
      <c r="AM68" s="151"/>
      <c r="AN68" s="152"/>
      <c r="AO68" s="150"/>
      <c r="AP68" s="151"/>
      <c r="AQ68" s="151"/>
      <c r="AR68" s="152"/>
      <c r="AS68" s="150"/>
      <c r="AT68" s="151"/>
      <c r="AU68" s="151"/>
      <c r="AV68" s="152"/>
      <c r="AW68" s="150"/>
      <c r="AX68" s="151"/>
      <c r="AY68" s="151"/>
      <c r="AZ68" s="152"/>
      <c r="BA68" s="150"/>
      <c r="BB68" s="151"/>
      <c r="BC68" s="151"/>
      <c r="BD68" s="152"/>
      <c r="BE68" s="28"/>
      <c r="BF68" s="26"/>
      <c r="BG68" s="26"/>
      <c r="BH68" s="27"/>
      <c r="BI68" s="72"/>
      <c r="BJ68" s="73"/>
    </row>
    <row r="69" spans="1:62" ht="6" customHeight="1">
      <c r="A69" s="71"/>
      <c r="B69" s="72"/>
      <c r="C69" s="29"/>
      <c r="D69" s="30"/>
      <c r="E69" s="30"/>
      <c r="F69" s="31"/>
      <c r="G69" s="153"/>
      <c r="H69" s="154"/>
      <c r="I69" s="154"/>
      <c r="J69" s="155"/>
      <c r="K69" s="153"/>
      <c r="L69" s="154"/>
      <c r="M69" s="154"/>
      <c r="N69" s="155"/>
      <c r="O69" s="153"/>
      <c r="P69" s="154"/>
      <c r="Q69" s="154"/>
      <c r="R69" s="155"/>
      <c r="S69" s="153"/>
      <c r="T69" s="154"/>
      <c r="U69" s="154"/>
      <c r="V69" s="155"/>
      <c r="W69" s="153"/>
      <c r="X69" s="154"/>
      <c r="Y69" s="154"/>
      <c r="Z69" s="155"/>
      <c r="AA69" s="43"/>
      <c r="AB69" s="44"/>
      <c r="AC69" s="44"/>
      <c r="AD69" s="45"/>
      <c r="AE69" s="51"/>
      <c r="AF69" s="51"/>
      <c r="AG69" s="29"/>
      <c r="AH69" s="30"/>
      <c r="AI69" s="30"/>
      <c r="AJ69" s="31"/>
      <c r="AK69" s="153"/>
      <c r="AL69" s="154"/>
      <c r="AM69" s="154"/>
      <c r="AN69" s="155"/>
      <c r="AO69" s="153"/>
      <c r="AP69" s="154"/>
      <c r="AQ69" s="154"/>
      <c r="AR69" s="155"/>
      <c r="AS69" s="153"/>
      <c r="AT69" s="154"/>
      <c r="AU69" s="154"/>
      <c r="AV69" s="155"/>
      <c r="AW69" s="153"/>
      <c r="AX69" s="154"/>
      <c r="AY69" s="154"/>
      <c r="AZ69" s="155"/>
      <c r="BA69" s="153"/>
      <c r="BB69" s="154"/>
      <c r="BC69" s="154"/>
      <c r="BD69" s="155"/>
      <c r="BE69" s="29"/>
      <c r="BF69" s="30"/>
      <c r="BG69" s="30"/>
      <c r="BH69" s="31"/>
      <c r="BI69" s="72"/>
      <c r="BJ69" s="73"/>
    </row>
    <row r="70" spans="1:62" ht="6" customHeight="1">
      <c r="A70" s="71"/>
      <c r="B70" s="72"/>
      <c r="C70" s="139">
        <f>AA61+1</f>
        <v>45963</v>
      </c>
      <c r="D70" s="140"/>
      <c r="E70" s="16"/>
      <c r="F70" s="17"/>
      <c r="G70" s="146">
        <f>C70+1</f>
        <v>45964</v>
      </c>
      <c r="H70" s="147"/>
      <c r="I70" s="32"/>
      <c r="J70" s="33"/>
      <c r="K70" s="146">
        <f>G70+1</f>
        <v>45965</v>
      </c>
      <c r="L70" s="147"/>
      <c r="M70" s="32"/>
      <c r="N70" s="33"/>
      <c r="O70" s="146">
        <f>K70+1</f>
        <v>45966</v>
      </c>
      <c r="P70" s="147"/>
      <c r="Q70" s="32"/>
      <c r="R70" s="33"/>
      <c r="S70" s="146">
        <f>O70+1</f>
        <v>45967</v>
      </c>
      <c r="T70" s="147"/>
      <c r="U70" s="32"/>
      <c r="V70" s="33"/>
      <c r="W70" s="146">
        <f>S70+1</f>
        <v>45968</v>
      </c>
      <c r="X70" s="147"/>
      <c r="Y70" s="32"/>
      <c r="Z70" s="33"/>
      <c r="AA70" s="135">
        <f>W70+1</f>
        <v>45969</v>
      </c>
      <c r="AB70" s="136"/>
      <c r="AC70" s="20"/>
      <c r="AD70" s="21"/>
      <c r="AE70" s="51"/>
      <c r="AF70" s="51"/>
      <c r="AG70" s="139">
        <f>BE61+1</f>
        <v>45991</v>
      </c>
      <c r="AH70" s="140"/>
      <c r="AI70" s="16"/>
      <c r="AJ70" s="17"/>
      <c r="AK70" s="131">
        <f>AG70+1</f>
        <v>45992</v>
      </c>
      <c r="AL70" s="132"/>
      <c r="AM70" s="16"/>
      <c r="AN70" s="17"/>
      <c r="AO70" s="131">
        <f>AK70+1</f>
        <v>45993</v>
      </c>
      <c r="AP70" s="132"/>
      <c r="AQ70" s="16"/>
      <c r="AR70" s="17"/>
      <c r="AS70" s="131">
        <f>AO70+1</f>
        <v>45994</v>
      </c>
      <c r="AT70" s="132"/>
      <c r="AU70" s="16"/>
      <c r="AV70" s="17"/>
      <c r="AW70" s="131">
        <f>AS70+1</f>
        <v>45995</v>
      </c>
      <c r="AX70" s="132"/>
      <c r="AY70" s="16"/>
      <c r="AZ70" s="17"/>
      <c r="BA70" s="131">
        <f>AW70+1</f>
        <v>45996</v>
      </c>
      <c r="BB70" s="132"/>
      <c r="BC70" s="16"/>
      <c r="BD70" s="17"/>
      <c r="BE70" s="135">
        <f>BA70+1</f>
        <v>45997</v>
      </c>
      <c r="BF70" s="136"/>
      <c r="BG70" s="20"/>
      <c r="BH70" s="21"/>
      <c r="BI70" s="72"/>
      <c r="BJ70" s="73"/>
    </row>
    <row r="71" spans="1:62" ht="6" customHeight="1">
      <c r="A71" s="71"/>
      <c r="B71" s="72"/>
      <c r="C71" s="141"/>
      <c r="D71" s="142"/>
      <c r="E71" s="22"/>
      <c r="F71" s="23"/>
      <c r="G71" s="148"/>
      <c r="H71" s="149"/>
      <c r="I71" s="34"/>
      <c r="J71" s="35"/>
      <c r="K71" s="148"/>
      <c r="L71" s="149"/>
      <c r="M71" s="34"/>
      <c r="N71" s="35"/>
      <c r="O71" s="148"/>
      <c r="P71" s="149"/>
      <c r="Q71" s="34"/>
      <c r="R71" s="35"/>
      <c r="S71" s="148"/>
      <c r="T71" s="149"/>
      <c r="U71" s="34"/>
      <c r="V71" s="35"/>
      <c r="W71" s="148"/>
      <c r="X71" s="149"/>
      <c r="Y71" s="34"/>
      <c r="Z71" s="35"/>
      <c r="AA71" s="137"/>
      <c r="AB71" s="138"/>
      <c r="AC71" s="26"/>
      <c r="AD71" s="27"/>
      <c r="AE71" s="51"/>
      <c r="AF71" s="51"/>
      <c r="AG71" s="141"/>
      <c r="AH71" s="142"/>
      <c r="AI71" s="22"/>
      <c r="AJ71" s="23"/>
      <c r="AK71" s="133"/>
      <c r="AL71" s="134"/>
      <c r="AM71" s="22"/>
      <c r="AN71" s="23"/>
      <c r="AO71" s="133"/>
      <c r="AP71" s="134"/>
      <c r="AQ71" s="22"/>
      <c r="AR71" s="23"/>
      <c r="AS71" s="133"/>
      <c r="AT71" s="134"/>
      <c r="AU71" s="22"/>
      <c r="AV71" s="23"/>
      <c r="AW71" s="133"/>
      <c r="AX71" s="134"/>
      <c r="AY71" s="22"/>
      <c r="AZ71" s="23"/>
      <c r="BA71" s="133"/>
      <c r="BB71" s="134"/>
      <c r="BC71" s="22"/>
      <c r="BD71" s="23"/>
      <c r="BE71" s="137"/>
      <c r="BF71" s="138"/>
      <c r="BG71" s="26"/>
      <c r="BH71" s="27"/>
      <c r="BI71" s="72"/>
      <c r="BJ71" s="73"/>
    </row>
    <row r="72" spans="1:62" ht="6" customHeight="1">
      <c r="A72" s="71"/>
      <c r="B72" s="72"/>
      <c r="C72" s="141"/>
      <c r="D72" s="142"/>
      <c r="E72" s="22"/>
      <c r="F72" s="23"/>
      <c r="G72" s="148"/>
      <c r="H72" s="149"/>
      <c r="I72" s="34"/>
      <c r="J72" s="35"/>
      <c r="K72" s="148"/>
      <c r="L72" s="149"/>
      <c r="M72" s="34"/>
      <c r="N72" s="35"/>
      <c r="O72" s="148"/>
      <c r="P72" s="149"/>
      <c r="Q72" s="34"/>
      <c r="R72" s="35"/>
      <c r="S72" s="148"/>
      <c r="T72" s="149"/>
      <c r="U72" s="34"/>
      <c r="V72" s="35"/>
      <c r="W72" s="148"/>
      <c r="X72" s="149"/>
      <c r="Y72" s="34"/>
      <c r="Z72" s="35"/>
      <c r="AA72" s="137"/>
      <c r="AB72" s="138"/>
      <c r="AC72" s="26"/>
      <c r="AD72" s="27"/>
      <c r="AE72" s="51"/>
      <c r="AF72" s="51"/>
      <c r="AG72" s="141"/>
      <c r="AH72" s="142"/>
      <c r="AI72" s="22"/>
      <c r="AJ72" s="23"/>
      <c r="AK72" s="133"/>
      <c r="AL72" s="134"/>
      <c r="AM72" s="22"/>
      <c r="AN72" s="23"/>
      <c r="AO72" s="133"/>
      <c r="AP72" s="134"/>
      <c r="AQ72" s="22"/>
      <c r="AR72" s="23"/>
      <c r="AS72" s="133"/>
      <c r="AT72" s="134"/>
      <c r="AU72" s="22"/>
      <c r="AV72" s="23"/>
      <c r="AW72" s="133"/>
      <c r="AX72" s="134"/>
      <c r="AY72" s="22"/>
      <c r="AZ72" s="23"/>
      <c r="BA72" s="133"/>
      <c r="BB72" s="134"/>
      <c r="BC72" s="22"/>
      <c r="BD72" s="23"/>
      <c r="BE72" s="137"/>
      <c r="BF72" s="138"/>
      <c r="BG72" s="26"/>
      <c r="BH72" s="27"/>
      <c r="BI72" s="72"/>
      <c r="BJ72" s="73"/>
    </row>
    <row r="73" spans="1:62" ht="6" customHeight="1">
      <c r="A73" s="71"/>
      <c r="B73" s="72"/>
      <c r="C73" s="28"/>
      <c r="D73" s="26"/>
      <c r="E73" s="26"/>
      <c r="F73" s="27"/>
      <c r="G73" s="143"/>
      <c r="H73" s="144"/>
      <c r="I73" s="144"/>
      <c r="J73" s="145"/>
      <c r="K73" s="143"/>
      <c r="L73" s="144"/>
      <c r="M73" s="144"/>
      <c r="N73" s="145"/>
      <c r="O73" s="143"/>
      <c r="P73" s="144"/>
      <c r="Q73" s="144"/>
      <c r="R73" s="145"/>
      <c r="S73" s="143"/>
      <c r="T73" s="144"/>
      <c r="U73" s="144"/>
      <c r="V73" s="145"/>
      <c r="W73" s="143"/>
      <c r="X73" s="144"/>
      <c r="Y73" s="144"/>
      <c r="Z73" s="145"/>
      <c r="AA73" s="28"/>
      <c r="AB73" s="26"/>
      <c r="AC73" s="26"/>
      <c r="AD73" s="27"/>
      <c r="AE73" s="51"/>
      <c r="AF73" s="51"/>
      <c r="AG73" s="28"/>
      <c r="AH73" s="26"/>
      <c r="AI73" s="26"/>
      <c r="AJ73" s="27"/>
      <c r="AK73" s="143"/>
      <c r="AL73" s="144"/>
      <c r="AM73" s="144"/>
      <c r="AN73" s="145"/>
      <c r="AO73" s="143"/>
      <c r="AP73" s="144"/>
      <c r="AQ73" s="144"/>
      <c r="AR73" s="145"/>
      <c r="AS73" s="143"/>
      <c r="AT73" s="144"/>
      <c r="AU73" s="144"/>
      <c r="AV73" s="145"/>
      <c r="AW73" s="143"/>
      <c r="AX73" s="144"/>
      <c r="AY73" s="144"/>
      <c r="AZ73" s="145"/>
      <c r="BA73" s="143"/>
      <c r="BB73" s="144"/>
      <c r="BC73" s="144"/>
      <c r="BD73" s="145"/>
      <c r="BE73" s="28"/>
      <c r="BF73" s="26"/>
      <c r="BG73" s="26"/>
      <c r="BH73" s="27"/>
      <c r="BI73" s="72"/>
      <c r="BJ73" s="73"/>
    </row>
    <row r="74" spans="1:62" ht="6" customHeight="1">
      <c r="A74" s="71"/>
      <c r="B74" s="72"/>
      <c r="C74" s="28"/>
      <c r="D74" s="26"/>
      <c r="E74" s="26"/>
      <c r="F74" s="27"/>
      <c r="G74" s="143"/>
      <c r="H74" s="144"/>
      <c r="I74" s="144"/>
      <c r="J74" s="145"/>
      <c r="K74" s="143"/>
      <c r="L74" s="144"/>
      <c r="M74" s="144"/>
      <c r="N74" s="145"/>
      <c r="O74" s="143"/>
      <c r="P74" s="144"/>
      <c r="Q74" s="144"/>
      <c r="R74" s="145"/>
      <c r="S74" s="143"/>
      <c r="T74" s="144"/>
      <c r="U74" s="144"/>
      <c r="V74" s="145"/>
      <c r="W74" s="143"/>
      <c r="X74" s="144"/>
      <c r="Y74" s="144"/>
      <c r="Z74" s="145"/>
      <c r="AA74" s="28"/>
      <c r="AB74" s="26"/>
      <c r="AC74" s="26"/>
      <c r="AD74" s="27"/>
      <c r="AE74" s="51"/>
      <c r="AF74" s="51"/>
      <c r="AG74" s="28"/>
      <c r="AH74" s="26"/>
      <c r="AI74" s="26"/>
      <c r="AJ74" s="27"/>
      <c r="AK74" s="143"/>
      <c r="AL74" s="144"/>
      <c r="AM74" s="144"/>
      <c r="AN74" s="145"/>
      <c r="AO74" s="143"/>
      <c r="AP74" s="144"/>
      <c r="AQ74" s="144"/>
      <c r="AR74" s="145"/>
      <c r="AS74" s="143"/>
      <c r="AT74" s="144"/>
      <c r="AU74" s="144"/>
      <c r="AV74" s="145"/>
      <c r="AW74" s="143"/>
      <c r="AX74" s="144"/>
      <c r="AY74" s="144"/>
      <c r="AZ74" s="145"/>
      <c r="BA74" s="143"/>
      <c r="BB74" s="144"/>
      <c r="BC74" s="144"/>
      <c r="BD74" s="145"/>
      <c r="BE74" s="28"/>
      <c r="BF74" s="26"/>
      <c r="BG74" s="26"/>
      <c r="BH74" s="27"/>
      <c r="BI74" s="72"/>
      <c r="BJ74" s="73"/>
    </row>
    <row r="75" spans="1:62" ht="6" customHeight="1">
      <c r="A75" s="71"/>
      <c r="B75" s="72"/>
      <c r="C75" s="28"/>
      <c r="D75" s="26"/>
      <c r="E75" s="26"/>
      <c r="F75" s="27"/>
      <c r="G75" s="150" t="str">
        <f>IF(DAY(G25)&lt;=7," ",IF(VLOOKUP($AA$10,収集日程!$B$1:$H$370,2,FALSE)="月曜日","可燃",IF(VLOOKUP($AA$10,収集日程!$B$1:$H$370,3,FALSE)="月曜日","可燃"," ")))</f>
        <v>可燃</v>
      </c>
      <c r="H75" s="151"/>
      <c r="I75" s="151"/>
      <c r="J75" s="152"/>
      <c r="K75" s="150"/>
      <c r="L75" s="151"/>
      <c r="M75" s="151"/>
      <c r="N75" s="152"/>
      <c r="O75" s="150"/>
      <c r="P75" s="151"/>
      <c r="Q75" s="151"/>
      <c r="R75" s="152"/>
      <c r="S75" s="150"/>
      <c r="T75" s="151"/>
      <c r="U75" s="151"/>
      <c r="V75" s="152"/>
      <c r="W75" s="150"/>
      <c r="X75" s="151"/>
      <c r="Y75" s="151"/>
      <c r="Z75" s="152"/>
      <c r="AA75" s="40"/>
      <c r="AB75" s="41"/>
      <c r="AC75" s="41"/>
      <c r="AD75" s="42"/>
      <c r="AE75" s="51"/>
      <c r="AF75" s="51"/>
      <c r="AG75" s="28"/>
      <c r="AH75" s="26"/>
      <c r="AI75" s="26"/>
      <c r="AJ75" s="27"/>
      <c r="AK75" s="150" t="str">
        <f>IF(DAY(AK25)&lt;=7," ",IF(VLOOKUP($AA$10,収集日程!$B$1:$H$370,2,FALSE)="月曜日","可燃",IF(VLOOKUP($AA$10,収集日程!$B$1:$H$370,3,FALSE)="月曜日","可燃"," ")))</f>
        <v>可燃</v>
      </c>
      <c r="AL75" s="151"/>
      <c r="AM75" s="151"/>
      <c r="AN75" s="152"/>
      <c r="AO75" s="150"/>
      <c r="AP75" s="151"/>
      <c r="AQ75" s="151"/>
      <c r="AR75" s="152"/>
      <c r="AS75" s="150"/>
      <c r="AT75" s="151"/>
      <c r="AU75" s="151"/>
      <c r="AV75" s="152"/>
      <c r="AW75" s="150"/>
      <c r="AX75" s="151"/>
      <c r="AY75" s="151"/>
      <c r="AZ75" s="152"/>
      <c r="BA75" s="150"/>
      <c r="BB75" s="151"/>
      <c r="BC75" s="151"/>
      <c r="BD75" s="152"/>
      <c r="BE75" s="28"/>
      <c r="BF75" s="26"/>
      <c r="BG75" s="26"/>
      <c r="BH75" s="27"/>
      <c r="BI75" s="72"/>
      <c r="BJ75" s="73"/>
    </row>
    <row r="76" spans="1:62" ht="6" customHeight="1">
      <c r="A76" s="71"/>
      <c r="B76" s="72"/>
      <c r="C76" s="28"/>
      <c r="D76" s="26"/>
      <c r="E76" s="26"/>
      <c r="F76" s="27"/>
      <c r="G76" s="150"/>
      <c r="H76" s="151"/>
      <c r="I76" s="151"/>
      <c r="J76" s="152"/>
      <c r="K76" s="150"/>
      <c r="L76" s="151"/>
      <c r="M76" s="151"/>
      <c r="N76" s="152"/>
      <c r="O76" s="150"/>
      <c r="P76" s="151"/>
      <c r="Q76" s="151"/>
      <c r="R76" s="152"/>
      <c r="S76" s="150"/>
      <c r="T76" s="151"/>
      <c r="U76" s="151"/>
      <c r="V76" s="152"/>
      <c r="W76" s="150"/>
      <c r="X76" s="151"/>
      <c r="Y76" s="151"/>
      <c r="Z76" s="152"/>
      <c r="AA76" s="40"/>
      <c r="AB76" s="41"/>
      <c r="AC76" s="41"/>
      <c r="AD76" s="42"/>
      <c r="AE76" s="51"/>
      <c r="AF76" s="51"/>
      <c r="AG76" s="28"/>
      <c r="AH76" s="26"/>
      <c r="AI76" s="26"/>
      <c r="AJ76" s="27"/>
      <c r="AK76" s="150"/>
      <c r="AL76" s="151"/>
      <c r="AM76" s="151"/>
      <c r="AN76" s="152"/>
      <c r="AO76" s="150"/>
      <c r="AP76" s="151"/>
      <c r="AQ76" s="151"/>
      <c r="AR76" s="152"/>
      <c r="AS76" s="150"/>
      <c r="AT76" s="151"/>
      <c r="AU76" s="151"/>
      <c r="AV76" s="152"/>
      <c r="AW76" s="150"/>
      <c r="AX76" s="151"/>
      <c r="AY76" s="151"/>
      <c r="AZ76" s="152"/>
      <c r="BA76" s="150"/>
      <c r="BB76" s="151"/>
      <c r="BC76" s="151"/>
      <c r="BD76" s="152"/>
      <c r="BE76" s="28"/>
      <c r="BF76" s="26"/>
      <c r="BG76" s="26"/>
      <c r="BH76" s="27"/>
      <c r="BI76" s="72"/>
      <c r="BJ76" s="73"/>
    </row>
    <row r="77" spans="1:62" ht="6" customHeight="1">
      <c r="A77" s="71"/>
      <c r="B77" s="72"/>
      <c r="C77" s="28"/>
      <c r="D77" s="26"/>
      <c r="E77" s="26"/>
      <c r="F77" s="27"/>
      <c r="G77" s="150"/>
      <c r="H77" s="151"/>
      <c r="I77" s="151"/>
      <c r="J77" s="152"/>
      <c r="K77" s="150"/>
      <c r="L77" s="151"/>
      <c r="M77" s="151"/>
      <c r="N77" s="152"/>
      <c r="O77" s="150"/>
      <c r="P77" s="151"/>
      <c r="Q77" s="151"/>
      <c r="R77" s="152"/>
      <c r="S77" s="150"/>
      <c r="T77" s="151"/>
      <c r="U77" s="151"/>
      <c r="V77" s="152"/>
      <c r="W77" s="150"/>
      <c r="X77" s="151"/>
      <c r="Y77" s="151"/>
      <c r="Z77" s="152"/>
      <c r="AA77" s="40"/>
      <c r="AB77" s="41"/>
      <c r="AC77" s="41"/>
      <c r="AD77" s="42"/>
      <c r="AE77" s="51"/>
      <c r="AF77" s="51"/>
      <c r="AG77" s="28"/>
      <c r="AH77" s="26"/>
      <c r="AI77" s="26"/>
      <c r="AJ77" s="27"/>
      <c r="AK77" s="150"/>
      <c r="AL77" s="151"/>
      <c r="AM77" s="151"/>
      <c r="AN77" s="152"/>
      <c r="AO77" s="150"/>
      <c r="AP77" s="151"/>
      <c r="AQ77" s="151"/>
      <c r="AR77" s="152"/>
      <c r="AS77" s="150"/>
      <c r="AT77" s="151"/>
      <c r="AU77" s="151"/>
      <c r="AV77" s="152"/>
      <c r="AW77" s="150"/>
      <c r="AX77" s="151"/>
      <c r="AY77" s="151"/>
      <c r="AZ77" s="152"/>
      <c r="BA77" s="150"/>
      <c r="BB77" s="151"/>
      <c r="BC77" s="151"/>
      <c r="BD77" s="152"/>
      <c r="BE77" s="28"/>
      <c r="BF77" s="26"/>
      <c r="BG77" s="26"/>
      <c r="BH77" s="27"/>
      <c r="BI77" s="72"/>
      <c r="BJ77" s="73"/>
    </row>
    <row r="78" spans="1:62" ht="6" customHeight="1">
      <c r="A78" s="71"/>
      <c r="B78" s="72"/>
      <c r="C78" s="29"/>
      <c r="D78" s="30"/>
      <c r="E78" s="30"/>
      <c r="F78" s="31"/>
      <c r="G78" s="153"/>
      <c r="H78" s="154"/>
      <c r="I78" s="154"/>
      <c r="J78" s="155"/>
      <c r="K78" s="153"/>
      <c r="L78" s="154"/>
      <c r="M78" s="154"/>
      <c r="N78" s="155"/>
      <c r="O78" s="153"/>
      <c r="P78" s="154"/>
      <c r="Q78" s="154"/>
      <c r="R78" s="155"/>
      <c r="S78" s="153"/>
      <c r="T78" s="154"/>
      <c r="U78" s="154"/>
      <c r="V78" s="155"/>
      <c r="W78" s="153"/>
      <c r="X78" s="154"/>
      <c r="Y78" s="154"/>
      <c r="Z78" s="155"/>
      <c r="AA78" s="43"/>
      <c r="AB78" s="44"/>
      <c r="AC78" s="44"/>
      <c r="AD78" s="45"/>
      <c r="AE78" s="51"/>
      <c r="AF78" s="51"/>
      <c r="AG78" s="29"/>
      <c r="AH78" s="30"/>
      <c r="AI78" s="30"/>
      <c r="AJ78" s="31"/>
      <c r="AK78" s="153"/>
      <c r="AL78" s="154"/>
      <c r="AM78" s="154"/>
      <c r="AN78" s="155"/>
      <c r="AO78" s="153"/>
      <c r="AP78" s="154"/>
      <c r="AQ78" s="154"/>
      <c r="AR78" s="155"/>
      <c r="AS78" s="153"/>
      <c r="AT78" s="154"/>
      <c r="AU78" s="154"/>
      <c r="AV78" s="155"/>
      <c r="AW78" s="153"/>
      <c r="AX78" s="154"/>
      <c r="AY78" s="154"/>
      <c r="AZ78" s="155"/>
      <c r="BA78" s="153"/>
      <c r="BB78" s="154"/>
      <c r="BC78" s="154"/>
      <c r="BD78" s="155"/>
      <c r="BE78" s="29"/>
      <c r="BF78" s="30"/>
      <c r="BG78" s="30"/>
      <c r="BH78" s="31"/>
      <c r="BI78" s="72"/>
      <c r="BJ78" s="73"/>
    </row>
    <row r="79" spans="1:62" ht="6" customHeight="1">
      <c r="A79" s="71"/>
      <c r="B79" s="72"/>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72"/>
      <c r="BJ79" s="73"/>
    </row>
    <row r="80" spans="1:62" ht="6" customHeight="1">
      <c r="A80" s="71"/>
      <c r="B80" s="72"/>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72"/>
      <c r="BJ80" s="73"/>
    </row>
    <row r="81" spans="1:62" ht="6" customHeight="1">
      <c r="A81" s="71"/>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3"/>
    </row>
    <row r="82" spans="1:62" ht="6" customHeight="1">
      <c r="A82" s="71"/>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3"/>
    </row>
    <row r="83" spans="1:62" ht="6" customHeight="1" thickBot="1">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9"/>
    </row>
  </sheetData>
  <sheetProtection algorithmName="SHA-512" hashValue="aMtr+IQsCtaZz2Iy6U/rdy529z9H3tb7004/WyvHt0+qKZPOmxFPUsvD1ze2QPoKlbJTi55jBB+zCb+l8UxlsQ==" saltValue="ZnMOShDKQTQqE9u9nxJEXQ==" spinCount="100000" sheet="1" objects="1" scenarios="1" selectLockedCells="1"/>
  <mergeCells count="229">
    <mergeCell ref="BA75:BD78"/>
    <mergeCell ref="G75:J78"/>
    <mergeCell ref="K75:N78"/>
    <mergeCell ref="O75:R78"/>
    <mergeCell ref="S75:V78"/>
    <mergeCell ref="W75:Z78"/>
    <mergeCell ref="AK75:AN78"/>
    <mergeCell ref="AO75:AR78"/>
    <mergeCell ref="AS75:AV78"/>
    <mergeCell ref="AW75:AZ78"/>
    <mergeCell ref="C70:D72"/>
    <mergeCell ref="G70:H72"/>
    <mergeCell ref="K70:L72"/>
    <mergeCell ref="O70:P72"/>
    <mergeCell ref="S70:T72"/>
    <mergeCell ref="W70:X72"/>
    <mergeCell ref="BA70:BB72"/>
    <mergeCell ref="BE70:BF72"/>
    <mergeCell ref="G73:J74"/>
    <mergeCell ref="K73:N74"/>
    <mergeCell ref="O73:R74"/>
    <mergeCell ref="S73:V74"/>
    <mergeCell ref="W73:Z74"/>
    <mergeCell ref="AK73:AN74"/>
    <mergeCell ref="AO73:AR74"/>
    <mergeCell ref="AS73:AV74"/>
    <mergeCell ref="AA70:AB72"/>
    <mergeCell ref="AG70:AH72"/>
    <mergeCell ref="AK70:AL72"/>
    <mergeCell ref="AO70:AP72"/>
    <mergeCell ref="AS70:AT72"/>
    <mergeCell ref="AW70:AX72"/>
    <mergeCell ref="AW73:AZ74"/>
    <mergeCell ref="BA73:BD74"/>
    <mergeCell ref="AO64:AR65"/>
    <mergeCell ref="AS64:AV65"/>
    <mergeCell ref="AW64:AZ65"/>
    <mergeCell ref="BA64:BD65"/>
    <mergeCell ref="G66:J69"/>
    <mergeCell ref="K66:N69"/>
    <mergeCell ref="O66:R69"/>
    <mergeCell ref="S66:V69"/>
    <mergeCell ref="W66:Z69"/>
    <mergeCell ref="AK66:AN69"/>
    <mergeCell ref="G64:J65"/>
    <mergeCell ref="K64:N65"/>
    <mergeCell ref="O64:R65"/>
    <mergeCell ref="S64:V65"/>
    <mergeCell ref="W64:Z65"/>
    <mergeCell ref="AK64:AN65"/>
    <mergeCell ref="AO66:AR69"/>
    <mergeCell ref="AS66:AV69"/>
    <mergeCell ref="AW66:AZ69"/>
    <mergeCell ref="BA66:BD69"/>
    <mergeCell ref="AW61:AX63"/>
    <mergeCell ref="BA61:BB63"/>
    <mergeCell ref="BE61:BF63"/>
    <mergeCell ref="AW57:AZ60"/>
    <mergeCell ref="BA57:BD60"/>
    <mergeCell ref="C61:D63"/>
    <mergeCell ref="G61:H63"/>
    <mergeCell ref="K61:L63"/>
    <mergeCell ref="O61:P63"/>
    <mergeCell ref="S61:T63"/>
    <mergeCell ref="W61:X63"/>
    <mergeCell ref="AA61:AB63"/>
    <mergeCell ref="AG61:AH63"/>
    <mergeCell ref="G57:J60"/>
    <mergeCell ref="K57:N60"/>
    <mergeCell ref="O57:R60"/>
    <mergeCell ref="S57:V60"/>
    <mergeCell ref="W57:Z60"/>
    <mergeCell ref="AK57:AN60"/>
    <mergeCell ref="AO57:AR60"/>
    <mergeCell ref="AS57:AV60"/>
    <mergeCell ref="AK61:AL63"/>
    <mergeCell ref="AO61:AP63"/>
    <mergeCell ref="AS61:AT63"/>
    <mergeCell ref="C52:D54"/>
    <mergeCell ref="G52:H54"/>
    <mergeCell ref="K52:L54"/>
    <mergeCell ref="O52:P54"/>
    <mergeCell ref="S52:T54"/>
    <mergeCell ref="W52:X54"/>
    <mergeCell ref="BA52:BB54"/>
    <mergeCell ref="BE52:BF54"/>
    <mergeCell ref="G55:J56"/>
    <mergeCell ref="K55:N56"/>
    <mergeCell ref="O55:R56"/>
    <mergeCell ref="S55:V56"/>
    <mergeCell ref="W55:Z56"/>
    <mergeCell ref="AK55:AN56"/>
    <mergeCell ref="AO55:AR56"/>
    <mergeCell ref="AS55:AV56"/>
    <mergeCell ref="AA52:AB54"/>
    <mergeCell ref="AG52:AH54"/>
    <mergeCell ref="AK52:AL54"/>
    <mergeCell ref="AO52:AP54"/>
    <mergeCell ref="AS52:AT54"/>
    <mergeCell ref="AW52:AX54"/>
    <mergeCell ref="AW55:AZ56"/>
    <mergeCell ref="BA55:BD56"/>
    <mergeCell ref="AO46:AR47"/>
    <mergeCell ref="AS46:AV47"/>
    <mergeCell ref="AW46:AZ47"/>
    <mergeCell ref="BA46:BD47"/>
    <mergeCell ref="G48:J51"/>
    <mergeCell ref="K48:N51"/>
    <mergeCell ref="O48:R51"/>
    <mergeCell ref="S48:V51"/>
    <mergeCell ref="W48:Z51"/>
    <mergeCell ref="AK48:AN51"/>
    <mergeCell ref="G46:J47"/>
    <mergeCell ref="K46:N47"/>
    <mergeCell ref="O46:R47"/>
    <mergeCell ref="S46:V47"/>
    <mergeCell ref="W46:Z47"/>
    <mergeCell ref="AK46:AN47"/>
    <mergeCell ref="AO48:AR51"/>
    <mergeCell ref="AS48:AV51"/>
    <mergeCell ref="AW48:AZ51"/>
    <mergeCell ref="BA48:BD51"/>
    <mergeCell ref="AW43:AX45"/>
    <mergeCell ref="BA43:BB45"/>
    <mergeCell ref="BE43:BF45"/>
    <mergeCell ref="AW39:AZ42"/>
    <mergeCell ref="BA39:BD42"/>
    <mergeCell ref="C43:D45"/>
    <mergeCell ref="G43:H45"/>
    <mergeCell ref="K43:L45"/>
    <mergeCell ref="O43:P45"/>
    <mergeCell ref="S43:T45"/>
    <mergeCell ref="W43:X45"/>
    <mergeCell ref="AA43:AB45"/>
    <mergeCell ref="AG43:AH45"/>
    <mergeCell ref="G39:J42"/>
    <mergeCell ref="K39:N42"/>
    <mergeCell ref="O39:R42"/>
    <mergeCell ref="S39:V42"/>
    <mergeCell ref="W39:Z42"/>
    <mergeCell ref="AK39:AN42"/>
    <mergeCell ref="AO39:AR42"/>
    <mergeCell ref="AS39:AV42"/>
    <mergeCell ref="AK43:AL45"/>
    <mergeCell ref="AO43:AP45"/>
    <mergeCell ref="AS43:AT45"/>
    <mergeCell ref="O34:P36"/>
    <mergeCell ref="S34:T36"/>
    <mergeCell ref="W34:X36"/>
    <mergeCell ref="BA34:BB36"/>
    <mergeCell ref="BE34:BF36"/>
    <mergeCell ref="AW34:AX36"/>
    <mergeCell ref="G37:J38"/>
    <mergeCell ref="K37:N38"/>
    <mergeCell ref="O37:R38"/>
    <mergeCell ref="S37:V38"/>
    <mergeCell ref="W37:Z38"/>
    <mergeCell ref="AK37:AN38"/>
    <mergeCell ref="AO37:AR38"/>
    <mergeCell ref="AS37:AV38"/>
    <mergeCell ref="AA34:AB36"/>
    <mergeCell ref="AG34:AH36"/>
    <mergeCell ref="AK34:AL36"/>
    <mergeCell ref="AO34:AP36"/>
    <mergeCell ref="AS34:AT36"/>
    <mergeCell ref="AW37:AZ38"/>
    <mergeCell ref="BA37:BD38"/>
    <mergeCell ref="BE25:BF27"/>
    <mergeCell ref="BA22:BD24"/>
    <mergeCell ref="BE22:BH24"/>
    <mergeCell ref="C25:D27"/>
    <mergeCell ref="G25:H27"/>
    <mergeCell ref="K25:L27"/>
    <mergeCell ref="O25:P27"/>
    <mergeCell ref="S25:T27"/>
    <mergeCell ref="W25:X27"/>
    <mergeCell ref="AA25:AB27"/>
    <mergeCell ref="AG25:AH27"/>
    <mergeCell ref="AA22:AD24"/>
    <mergeCell ref="AG22:AJ24"/>
    <mergeCell ref="AK22:AN24"/>
    <mergeCell ref="AO22:AR24"/>
    <mergeCell ref="AS22:AV24"/>
    <mergeCell ref="AW22:AZ24"/>
    <mergeCell ref="C22:F24"/>
    <mergeCell ref="G22:J24"/>
    <mergeCell ref="AK25:AL27"/>
    <mergeCell ref="AO25:AP27"/>
    <mergeCell ref="AS25:AT27"/>
    <mergeCell ref="AW25:AX27"/>
    <mergeCell ref="AO28:AR29"/>
    <mergeCell ref="AS28:AV29"/>
    <mergeCell ref="AW28:AZ29"/>
    <mergeCell ref="C34:D36"/>
    <mergeCell ref="BA25:BB27"/>
    <mergeCell ref="BA28:BD29"/>
    <mergeCell ref="G30:J33"/>
    <mergeCell ref="K30:N33"/>
    <mergeCell ref="O30:R33"/>
    <mergeCell ref="S30:V33"/>
    <mergeCell ref="W30:Z33"/>
    <mergeCell ref="AK30:AN33"/>
    <mergeCell ref="G28:J29"/>
    <mergeCell ref="K28:N29"/>
    <mergeCell ref="O28:R29"/>
    <mergeCell ref="S28:V29"/>
    <mergeCell ref="W28:Z29"/>
    <mergeCell ref="AK28:AN29"/>
    <mergeCell ref="AO30:AR33"/>
    <mergeCell ref="AS30:AV33"/>
    <mergeCell ref="AW30:AZ33"/>
    <mergeCell ref="BA30:BD33"/>
    <mergeCell ref="G34:H36"/>
    <mergeCell ref="K34:L36"/>
    <mergeCell ref="N15:S18"/>
    <mergeCell ref="AR15:AW18"/>
    <mergeCell ref="K22:N24"/>
    <mergeCell ref="O22:R24"/>
    <mergeCell ref="S22:V24"/>
    <mergeCell ref="W22:Z24"/>
    <mergeCell ref="K3:AZ7"/>
    <mergeCell ref="S10:Z13"/>
    <mergeCell ref="AA10:AR13"/>
    <mergeCell ref="O19:P21"/>
    <mergeCell ref="Q19:R21"/>
    <mergeCell ref="AS19:AT21"/>
    <mergeCell ref="AU19:AV21"/>
    <mergeCell ref="T15:AQ17"/>
    <mergeCell ref="T18:AQ20"/>
  </mergeCells>
  <phoneticPr fontId="1"/>
  <conditionalFormatting sqref="C25 G25 K25 O25 S25 W25 AA25 C34 G34 K34 O34 S34 W34 AA34 C43 G43 K43 O43 S43 W43 AA43 C52 G52 K52 O52 S52 W52 AA52 C61 G61 K61 O61 S61 W61 AA61 C70 G70 K70 O70 S70 W70 AA70">
    <cfRule type="expression" dxfId="240" priority="277">
      <formula>MONTH(C25)&lt;&gt;$O$19</formula>
    </cfRule>
    <cfRule type="expression" dxfId="239" priority="278">
      <formula>COUNTIF(休日一覧表,C25)</formula>
    </cfRule>
  </conditionalFormatting>
  <conditionalFormatting sqref="G66:J69">
    <cfRule type="expression" dxfId="238" priority="265">
      <formula>MONTH(G61)&lt;&gt;O19</formula>
    </cfRule>
  </conditionalFormatting>
  <conditionalFormatting sqref="G73:J74">
    <cfRule type="expression" dxfId="237" priority="270">
      <formula>G75="リサイクル"</formula>
    </cfRule>
    <cfRule type="expression" dxfId="236" priority="269">
      <formula>G75="大型可燃"</formula>
    </cfRule>
    <cfRule type="expression" dxfId="235" priority="268">
      <formula>G75="不燃"</formula>
    </cfRule>
    <cfRule type="expression" dxfId="234" priority="267">
      <formula>G75="可燃"</formula>
    </cfRule>
    <cfRule type="expression" dxfId="233" priority="266">
      <formula>MONTH(G70)&lt;&gt;$O$19</formula>
    </cfRule>
  </conditionalFormatting>
  <conditionalFormatting sqref="G75:J78">
    <cfRule type="expression" dxfId="232" priority="276">
      <formula>MONTH(G70)&lt;&gt;O19</formula>
    </cfRule>
  </conditionalFormatting>
  <conditionalFormatting sqref="G28:Z29">
    <cfRule type="expression" dxfId="231" priority="243">
      <formula>G30="不燃"</formula>
    </cfRule>
    <cfRule type="expression" dxfId="230" priority="242">
      <formula>G30="可燃"</formula>
    </cfRule>
    <cfRule type="expression" dxfId="229" priority="241">
      <formula>MONTH(G25)&lt;&gt;$O$19</formula>
    </cfRule>
    <cfRule type="expression" dxfId="228" priority="245">
      <formula>G30="リサイクル"</formula>
    </cfRule>
    <cfRule type="expression" dxfId="227" priority="244">
      <formula>G30="大型可燃"</formula>
    </cfRule>
  </conditionalFormatting>
  <conditionalFormatting sqref="G37:Z38">
    <cfRule type="expression" dxfId="226" priority="218">
      <formula>G39="不燃"</formula>
    </cfRule>
    <cfRule type="expression" dxfId="225" priority="220">
      <formula>G39="リサイクル"</formula>
    </cfRule>
    <cfRule type="expression" dxfId="224" priority="217">
      <formula>G39="可燃"</formula>
    </cfRule>
    <cfRule type="expression" dxfId="223" priority="216">
      <formula>MONTH(G34)&lt;&gt;$O$19</formula>
    </cfRule>
    <cfRule type="expression" dxfId="222" priority="219">
      <formula>G39="大型可燃"</formula>
    </cfRule>
  </conditionalFormatting>
  <conditionalFormatting sqref="G46:Z47">
    <cfRule type="expression" dxfId="221" priority="195">
      <formula>G48="リサイクル"</formula>
    </cfRule>
    <cfRule type="expression" dxfId="220" priority="194">
      <formula>G48="大型可燃"</formula>
    </cfRule>
    <cfRule type="expression" dxfId="219" priority="193">
      <formula>G48="不燃"</formula>
    </cfRule>
    <cfRule type="expression" dxfId="218" priority="192">
      <formula>G48="可燃"</formula>
    </cfRule>
    <cfRule type="expression" dxfId="217" priority="191">
      <formula>MONTH(G43)&lt;&gt;$O$19</formula>
    </cfRule>
  </conditionalFormatting>
  <conditionalFormatting sqref="G55:Z56">
    <cfRule type="expression" dxfId="216" priority="170">
      <formula>G57="リサイクル"</formula>
    </cfRule>
    <cfRule type="expression" dxfId="215" priority="168">
      <formula>G57="不燃"</formula>
    </cfRule>
    <cfRule type="expression" dxfId="214" priority="169">
      <formula>G57="大型可燃"</formula>
    </cfRule>
    <cfRule type="expression" dxfId="213" priority="167">
      <formula>G57="可燃"</formula>
    </cfRule>
    <cfRule type="expression" dxfId="212" priority="166">
      <formula>MONTH(G52)&lt;&gt;$O$19</formula>
    </cfRule>
  </conditionalFormatting>
  <conditionalFormatting sqref="G64:Z65">
    <cfRule type="expression" dxfId="211" priority="145">
      <formula>G66="リサイクル"</formula>
    </cfRule>
    <cfRule type="expression" dxfId="210" priority="144">
      <formula>G66="大型可燃"</formula>
    </cfRule>
    <cfRule type="expression" dxfId="209" priority="143">
      <formula>G66="不燃"</formula>
    </cfRule>
    <cfRule type="expression" dxfId="208" priority="142">
      <formula>G66="可燃"</formula>
    </cfRule>
    <cfRule type="expression" dxfId="207" priority="141">
      <formula>MONTH(G61)&lt;&gt;$O$19</formula>
    </cfRule>
  </conditionalFormatting>
  <conditionalFormatting sqref="K66:N69">
    <cfRule type="expression" dxfId="206" priority="264">
      <formula>MONTH(K61)&lt;&gt;O19</formula>
    </cfRule>
  </conditionalFormatting>
  <conditionalFormatting sqref="O66:R69">
    <cfRule type="expression" dxfId="205" priority="263">
      <formula>MONTH(O61)&lt;&gt;O19</formula>
    </cfRule>
  </conditionalFormatting>
  <conditionalFormatting sqref="S66:V69">
    <cfRule type="expression" dxfId="204" priority="262">
      <formula>MONTH(S61)&lt;&gt;O19</formula>
    </cfRule>
  </conditionalFormatting>
  <conditionalFormatting sqref="W66:Z69">
    <cfRule type="expression" dxfId="203" priority="261">
      <formula>MONTH(W61)&lt;&gt;O19</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202" priority="140">
      <formula>COUNTIF(休日一覧表,AG25)</formula>
    </cfRule>
    <cfRule type="expression" dxfId="201" priority="139">
      <formula>MONTH(AG25)&lt;&gt;$AS$19</formula>
    </cfRule>
  </conditionalFormatting>
  <conditionalFormatting sqref="AK75">
    <cfRule type="expression" dxfId="200" priority="2">
      <formula>MONTH(AK75)&lt;&gt;$O$19</formula>
    </cfRule>
  </conditionalFormatting>
  <conditionalFormatting sqref="AK66:AN69">
    <cfRule type="expression" dxfId="199" priority="7">
      <formula>MONTH(AK61)&lt;&gt;AS19</formula>
    </cfRule>
  </conditionalFormatting>
  <conditionalFormatting sqref="AK73:AN74">
    <cfRule type="expression" dxfId="198" priority="37">
      <formula>AK75="大型可燃"</formula>
    </cfRule>
    <cfRule type="expression" dxfId="197" priority="38">
      <formula>AK75="リサイクル"</formula>
    </cfRule>
    <cfRule type="expression" dxfId="196" priority="34">
      <formula>MONTH(AK70)&lt;&gt;$AS$19</formula>
    </cfRule>
    <cfRule type="expression" dxfId="195" priority="35">
      <formula>AK75="可燃"</formula>
    </cfRule>
    <cfRule type="expression" dxfId="194" priority="36">
      <formula>AK75="不燃"</formula>
    </cfRule>
  </conditionalFormatting>
  <conditionalFormatting sqref="AK75:AN78">
    <cfRule type="expression" dxfId="193" priority="1">
      <formula>MONTH(AK70)&lt;&gt;AS19</formula>
    </cfRule>
  </conditionalFormatting>
  <conditionalFormatting sqref="AK28:BD29">
    <cfRule type="expression" dxfId="192" priority="117">
      <formula>AK30="大型可燃"</formula>
    </cfRule>
    <cfRule type="expression" dxfId="191" priority="116">
      <formula>AK30="不燃"</formula>
    </cfRule>
    <cfRule type="expression" dxfId="190" priority="115">
      <formula>AK30="可燃"</formula>
    </cfRule>
    <cfRule type="expression" dxfId="189" priority="114">
      <formula>MONTH(AK25)&lt;&gt;$AS$19</formula>
    </cfRule>
    <cfRule type="expression" dxfId="188" priority="118">
      <formula>AK30="リサイクル"</formula>
    </cfRule>
  </conditionalFormatting>
  <conditionalFormatting sqref="AK37:BD38">
    <cfRule type="expression" dxfId="187" priority="93">
      <formula>AK39="リサイクル"</formula>
    </cfRule>
    <cfRule type="expression" dxfId="186" priority="92">
      <formula>AK39="大型可燃"</formula>
    </cfRule>
    <cfRule type="expression" dxfId="185" priority="90">
      <formula>AK39="可燃"</formula>
    </cfRule>
    <cfRule type="expression" dxfId="184" priority="91">
      <formula>AK39="不燃"</formula>
    </cfRule>
    <cfRule type="expression" dxfId="183" priority="89">
      <formula>MONTH(AK34)&lt;&gt;$AS$19</formula>
    </cfRule>
  </conditionalFormatting>
  <conditionalFormatting sqref="AK46:BD47">
    <cfRule type="expression" dxfId="182" priority="68">
      <formula>AK48="リサイクル"</formula>
    </cfRule>
    <cfRule type="expression" dxfId="181" priority="64">
      <formula>MONTH(AK43)&lt;&gt;$AS$19</formula>
    </cfRule>
    <cfRule type="expression" dxfId="180" priority="65">
      <formula>AK48="可燃"</formula>
    </cfRule>
    <cfRule type="expression" dxfId="179" priority="66">
      <formula>AK48="不燃"</formula>
    </cfRule>
    <cfRule type="expression" dxfId="178" priority="67">
      <formula>AK48="大型可燃"</formula>
    </cfRule>
  </conditionalFormatting>
  <conditionalFormatting sqref="AK55:BD56">
    <cfRule type="expression" dxfId="177" priority="41">
      <formula>AK57="不燃"</formula>
    </cfRule>
    <cfRule type="expression" dxfId="176" priority="42">
      <formula>AK57="大型可燃"</formula>
    </cfRule>
    <cfRule type="expression" dxfId="175" priority="43">
      <formula>AK57="リサイクル"</formula>
    </cfRule>
    <cfRule type="expression" dxfId="174" priority="40">
      <formula>AK57="可燃"</formula>
    </cfRule>
    <cfRule type="expression" dxfId="173" priority="39">
      <formula>MONTH(AK52)&lt;&gt;$AS$19</formula>
    </cfRule>
  </conditionalFormatting>
  <conditionalFormatting sqref="AK64:BD65">
    <cfRule type="expression" dxfId="172" priority="11">
      <formula>AK66="不燃"</formula>
    </cfRule>
    <cfRule type="expression" dxfId="171" priority="13">
      <formula>AK66="リサイクル"</formula>
    </cfRule>
    <cfRule type="expression" dxfId="170" priority="12">
      <formula>AK66="大型可燃"</formula>
    </cfRule>
    <cfRule type="expression" dxfId="169" priority="10">
      <formula>AK66="可燃"</formula>
    </cfRule>
    <cfRule type="expression" dxfId="168" priority="9">
      <formula>MONTH(AK61)&lt;&gt;$AS$19</formula>
    </cfRule>
  </conditionalFormatting>
  <conditionalFormatting sqref="AO66:AR69">
    <cfRule type="expression" dxfId="167" priority="6">
      <formula>MONTH(AO61)&lt;&gt;AS19</formula>
    </cfRule>
  </conditionalFormatting>
  <conditionalFormatting sqref="AS66:AV69">
    <cfRule type="expression" dxfId="166" priority="5">
      <formula>MONTH(AS61)&lt;&gt;AS19</formula>
    </cfRule>
  </conditionalFormatting>
  <conditionalFormatting sqref="AW66:AZ69">
    <cfRule type="expression" dxfId="165" priority="4">
      <formula>MONTH(AW61)&lt;&gt;AS19</formula>
    </cfRule>
  </conditionalFormatting>
  <conditionalFormatting sqref="BA66:BD69">
    <cfRule type="expression" dxfId="164" priority="3">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68"/>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70"/>
    </row>
    <row r="2" spans="1:62" ht="6" customHeight="1">
      <c r="A2" s="71"/>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3"/>
    </row>
    <row r="3" spans="1:62" ht="6" customHeight="1">
      <c r="A3" s="71"/>
      <c r="B3" s="72"/>
      <c r="C3" s="72"/>
      <c r="D3" s="72"/>
      <c r="E3" s="72"/>
      <c r="F3" s="72"/>
      <c r="G3" s="72"/>
      <c r="H3" s="72"/>
      <c r="I3" s="72"/>
      <c r="J3" s="72"/>
      <c r="K3" s="201">
        <f>'4-5月'!K3</f>
        <v>2025</v>
      </c>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72"/>
      <c r="BB3" s="72"/>
      <c r="BC3" s="72"/>
      <c r="BD3" s="72"/>
      <c r="BE3" s="72"/>
      <c r="BF3" s="72"/>
      <c r="BG3" s="72"/>
      <c r="BH3" s="72"/>
      <c r="BI3" s="72"/>
      <c r="BJ3" s="73"/>
    </row>
    <row r="4" spans="1:62" ht="6" customHeight="1">
      <c r="A4" s="71"/>
      <c r="B4" s="72"/>
      <c r="C4" s="72"/>
      <c r="D4" s="72"/>
      <c r="E4" s="72"/>
      <c r="F4" s="72"/>
      <c r="G4" s="72"/>
      <c r="H4" s="72"/>
      <c r="I4" s="72"/>
      <c r="J4" s="72"/>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72"/>
      <c r="BB4" s="72"/>
      <c r="BC4" s="72"/>
      <c r="BD4" s="72"/>
      <c r="BE4" s="72"/>
      <c r="BF4" s="72"/>
      <c r="BG4" s="72"/>
      <c r="BH4" s="72"/>
      <c r="BI4" s="72"/>
      <c r="BJ4" s="73"/>
    </row>
    <row r="5" spans="1:62" ht="6" customHeight="1">
      <c r="A5" s="71"/>
      <c r="B5" s="72"/>
      <c r="C5" s="72"/>
      <c r="D5" s="72"/>
      <c r="E5" s="72"/>
      <c r="F5" s="72"/>
      <c r="G5" s="72"/>
      <c r="H5" s="72"/>
      <c r="I5" s="72"/>
      <c r="J5" s="72"/>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72"/>
      <c r="BB5" s="72"/>
      <c r="BC5" s="72"/>
      <c r="BD5" s="72"/>
      <c r="BE5" s="72"/>
      <c r="BF5" s="72"/>
      <c r="BG5" s="72"/>
      <c r="BH5" s="72"/>
      <c r="BI5" s="72"/>
      <c r="BJ5" s="73"/>
    </row>
    <row r="6" spans="1:62" ht="6" customHeight="1">
      <c r="A6" s="71"/>
      <c r="B6" s="72"/>
      <c r="C6" s="72"/>
      <c r="D6" s="72"/>
      <c r="E6" s="72"/>
      <c r="F6" s="72"/>
      <c r="G6" s="72"/>
      <c r="H6" s="72"/>
      <c r="I6" s="72"/>
      <c r="J6" s="72"/>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72"/>
      <c r="BB6" s="72"/>
      <c r="BC6" s="72"/>
      <c r="BD6" s="72"/>
      <c r="BE6" s="72"/>
      <c r="BF6" s="72"/>
      <c r="BG6" s="72"/>
      <c r="BH6" s="72"/>
      <c r="BI6" s="72"/>
      <c r="BJ6" s="73"/>
    </row>
    <row r="7" spans="1:62" ht="6" customHeight="1">
      <c r="A7" s="71"/>
      <c r="B7" s="72"/>
      <c r="C7" s="72"/>
      <c r="D7" s="72"/>
      <c r="E7" s="72"/>
      <c r="F7" s="72"/>
      <c r="G7" s="72"/>
      <c r="H7" s="72"/>
      <c r="I7" s="72"/>
      <c r="J7" s="72"/>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72"/>
      <c r="BB7" s="72"/>
      <c r="BC7" s="72"/>
      <c r="BD7" s="72"/>
      <c r="BE7" s="72"/>
      <c r="BF7" s="72"/>
      <c r="BG7" s="72"/>
      <c r="BH7" s="72"/>
      <c r="BI7" s="72"/>
      <c r="BJ7" s="73"/>
    </row>
    <row r="8" spans="1:62" ht="6" customHeight="1">
      <c r="A8" s="71"/>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3"/>
    </row>
    <row r="9" spans="1:62" ht="6" customHeight="1" thickBot="1">
      <c r="A9" s="71"/>
      <c r="B9" s="72"/>
      <c r="C9" s="72"/>
      <c r="D9" s="72"/>
      <c r="E9" s="72"/>
      <c r="F9" s="72"/>
      <c r="G9" s="72"/>
      <c r="H9" s="72"/>
      <c r="I9" s="72"/>
      <c r="J9" s="72"/>
      <c r="K9" s="72"/>
      <c r="L9" s="72"/>
      <c r="M9" s="72"/>
      <c r="N9" s="72"/>
      <c r="O9" s="72"/>
      <c r="P9" s="72"/>
      <c r="Q9" s="72"/>
      <c r="R9" s="72"/>
      <c r="S9" s="48"/>
      <c r="T9" s="48"/>
      <c r="U9" s="48"/>
      <c r="V9" s="48"/>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3"/>
    </row>
    <row r="10" spans="1:62" ht="6" customHeight="1" thickTop="1">
      <c r="A10" s="71"/>
      <c r="B10" s="72"/>
      <c r="C10" s="72"/>
      <c r="D10" s="72"/>
      <c r="E10" s="72"/>
      <c r="F10" s="72"/>
      <c r="G10" s="72"/>
      <c r="H10" s="72"/>
      <c r="I10" s="72"/>
      <c r="J10" s="72"/>
      <c r="K10" s="72"/>
      <c r="L10" s="72"/>
      <c r="M10" s="72"/>
      <c r="N10" s="72"/>
      <c r="O10" s="72"/>
      <c r="P10" s="72"/>
      <c r="Q10" s="72"/>
      <c r="R10" s="72"/>
      <c r="S10" s="202" t="s">
        <v>8</v>
      </c>
      <c r="T10" s="202"/>
      <c r="U10" s="202"/>
      <c r="V10" s="202"/>
      <c r="W10" s="202"/>
      <c r="X10" s="202"/>
      <c r="Y10" s="202"/>
      <c r="Z10" s="202"/>
      <c r="AA10" s="203" t="str">
        <f>'4-5月'!AA10</f>
        <v>赤大路町</v>
      </c>
      <c r="AB10" s="204"/>
      <c r="AC10" s="204"/>
      <c r="AD10" s="204"/>
      <c r="AE10" s="204"/>
      <c r="AF10" s="204"/>
      <c r="AG10" s="204"/>
      <c r="AH10" s="204"/>
      <c r="AI10" s="204"/>
      <c r="AJ10" s="204"/>
      <c r="AK10" s="204"/>
      <c r="AL10" s="204"/>
      <c r="AM10" s="204"/>
      <c r="AN10" s="204"/>
      <c r="AO10" s="204"/>
      <c r="AP10" s="204"/>
      <c r="AQ10" s="204"/>
      <c r="AR10" s="205"/>
      <c r="AS10" s="72"/>
      <c r="AT10" s="72"/>
      <c r="AU10" s="72"/>
      <c r="AV10" s="72"/>
      <c r="AW10" s="72"/>
      <c r="AX10" s="72"/>
      <c r="AY10" s="72"/>
      <c r="AZ10" s="72"/>
      <c r="BA10" s="72"/>
      <c r="BB10" s="72"/>
      <c r="BC10" s="72"/>
      <c r="BD10" s="72"/>
      <c r="BE10" s="72"/>
      <c r="BF10" s="72"/>
      <c r="BG10" s="72"/>
      <c r="BH10" s="72"/>
      <c r="BI10" s="72"/>
      <c r="BJ10" s="73"/>
    </row>
    <row r="11" spans="1:62" ht="6" customHeight="1">
      <c r="A11" s="71"/>
      <c r="B11" s="72"/>
      <c r="C11" s="72"/>
      <c r="D11" s="72"/>
      <c r="E11" s="72"/>
      <c r="F11" s="72"/>
      <c r="G11" s="72"/>
      <c r="H11" s="72"/>
      <c r="I11" s="72"/>
      <c r="J11" s="72"/>
      <c r="K11" s="72"/>
      <c r="L11" s="72"/>
      <c r="M11" s="72"/>
      <c r="N11" s="72"/>
      <c r="O11" s="72"/>
      <c r="P11" s="72"/>
      <c r="Q11" s="72"/>
      <c r="R11" s="72"/>
      <c r="S11" s="202"/>
      <c r="T11" s="202"/>
      <c r="U11" s="202"/>
      <c r="V11" s="202"/>
      <c r="W11" s="202"/>
      <c r="X11" s="202"/>
      <c r="Y11" s="202"/>
      <c r="Z11" s="202"/>
      <c r="AA11" s="206"/>
      <c r="AB11" s="207"/>
      <c r="AC11" s="207"/>
      <c r="AD11" s="207"/>
      <c r="AE11" s="207"/>
      <c r="AF11" s="207"/>
      <c r="AG11" s="207"/>
      <c r="AH11" s="207"/>
      <c r="AI11" s="207"/>
      <c r="AJ11" s="207"/>
      <c r="AK11" s="207"/>
      <c r="AL11" s="207"/>
      <c r="AM11" s="207"/>
      <c r="AN11" s="207"/>
      <c r="AO11" s="207"/>
      <c r="AP11" s="207"/>
      <c r="AQ11" s="207"/>
      <c r="AR11" s="208"/>
      <c r="AS11" s="72"/>
      <c r="AT11" s="72"/>
      <c r="AU11" s="72"/>
      <c r="AV11" s="72"/>
      <c r="AW11" s="72"/>
      <c r="AX11" s="72"/>
      <c r="AY11" s="72"/>
      <c r="AZ11" s="72"/>
      <c r="BA11" s="72"/>
      <c r="BB11" s="72"/>
      <c r="BC11" s="72"/>
      <c r="BD11" s="72"/>
      <c r="BE11" s="72"/>
      <c r="BF11" s="72"/>
      <c r="BG11" s="72"/>
      <c r="BH11" s="72"/>
      <c r="BI11" s="72"/>
      <c r="BJ11" s="73"/>
    </row>
    <row r="12" spans="1:62" ht="6" customHeight="1">
      <c r="A12" s="71"/>
      <c r="B12" s="72"/>
      <c r="C12" s="72"/>
      <c r="D12" s="72"/>
      <c r="E12" s="72"/>
      <c r="F12" s="72"/>
      <c r="G12" s="72"/>
      <c r="H12" s="72"/>
      <c r="I12" s="72"/>
      <c r="J12" s="72"/>
      <c r="K12" s="72"/>
      <c r="L12" s="72"/>
      <c r="M12" s="72"/>
      <c r="N12" s="72"/>
      <c r="O12" s="72"/>
      <c r="P12" s="72"/>
      <c r="Q12" s="72"/>
      <c r="R12" s="72"/>
      <c r="S12" s="202"/>
      <c r="T12" s="202"/>
      <c r="U12" s="202"/>
      <c r="V12" s="202"/>
      <c r="W12" s="202"/>
      <c r="X12" s="202"/>
      <c r="Y12" s="202"/>
      <c r="Z12" s="202"/>
      <c r="AA12" s="206"/>
      <c r="AB12" s="207"/>
      <c r="AC12" s="207"/>
      <c r="AD12" s="207"/>
      <c r="AE12" s="207"/>
      <c r="AF12" s="207"/>
      <c r="AG12" s="207"/>
      <c r="AH12" s="207"/>
      <c r="AI12" s="207"/>
      <c r="AJ12" s="207"/>
      <c r="AK12" s="207"/>
      <c r="AL12" s="207"/>
      <c r="AM12" s="207"/>
      <c r="AN12" s="207"/>
      <c r="AO12" s="207"/>
      <c r="AP12" s="207"/>
      <c r="AQ12" s="207"/>
      <c r="AR12" s="208"/>
      <c r="AS12" s="72"/>
      <c r="AT12" s="72"/>
      <c r="AU12" s="72"/>
      <c r="AV12" s="72"/>
      <c r="AW12" s="72"/>
      <c r="AX12" s="72"/>
      <c r="AY12" s="72"/>
      <c r="AZ12" s="72"/>
      <c r="BA12" s="72"/>
      <c r="BB12" s="72"/>
      <c r="BC12" s="72"/>
      <c r="BD12" s="72"/>
      <c r="BE12" s="72"/>
      <c r="BF12" s="72"/>
      <c r="BG12" s="72"/>
      <c r="BH12" s="72"/>
      <c r="BI12" s="72"/>
      <c r="BJ12" s="73"/>
    </row>
    <row r="13" spans="1:62" ht="6" customHeight="1" thickBot="1">
      <c r="A13" s="71"/>
      <c r="B13" s="72"/>
      <c r="C13" s="72"/>
      <c r="D13" s="72"/>
      <c r="E13" s="72"/>
      <c r="F13" s="72"/>
      <c r="G13" s="72"/>
      <c r="H13" s="72"/>
      <c r="I13" s="72"/>
      <c r="J13" s="72"/>
      <c r="K13" s="72"/>
      <c r="L13" s="72"/>
      <c r="M13" s="72"/>
      <c r="N13" s="72"/>
      <c r="O13" s="72"/>
      <c r="P13" s="72"/>
      <c r="Q13" s="72"/>
      <c r="R13" s="72"/>
      <c r="S13" s="202"/>
      <c r="T13" s="202"/>
      <c r="U13" s="202"/>
      <c r="V13" s="202"/>
      <c r="W13" s="202"/>
      <c r="X13" s="202"/>
      <c r="Y13" s="202"/>
      <c r="Z13" s="202"/>
      <c r="AA13" s="209"/>
      <c r="AB13" s="210"/>
      <c r="AC13" s="210"/>
      <c r="AD13" s="210"/>
      <c r="AE13" s="210"/>
      <c r="AF13" s="210"/>
      <c r="AG13" s="210"/>
      <c r="AH13" s="210"/>
      <c r="AI13" s="210"/>
      <c r="AJ13" s="210"/>
      <c r="AK13" s="210"/>
      <c r="AL13" s="210"/>
      <c r="AM13" s="210"/>
      <c r="AN13" s="210"/>
      <c r="AO13" s="210"/>
      <c r="AP13" s="210"/>
      <c r="AQ13" s="210"/>
      <c r="AR13" s="211"/>
      <c r="AS13" s="72"/>
      <c r="AT13" s="72"/>
      <c r="AU13" s="72"/>
      <c r="AV13" s="72"/>
      <c r="AW13" s="72"/>
      <c r="AX13" s="72"/>
      <c r="AY13" s="72"/>
      <c r="AZ13" s="72"/>
      <c r="BA13" s="72"/>
      <c r="BB13" s="72"/>
      <c r="BC13" s="72"/>
      <c r="BD13" s="72"/>
      <c r="BE13" s="72"/>
      <c r="BF13" s="72"/>
      <c r="BG13" s="72"/>
      <c r="BH13" s="72"/>
      <c r="BI13" s="72"/>
      <c r="BJ13" s="73"/>
    </row>
    <row r="14" spans="1:62" ht="6" customHeight="1" thickTop="1">
      <c r="A14" s="71"/>
      <c r="B14" s="72"/>
      <c r="C14" s="72"/>
      <c r="D14" s="72"/>
      <c r="E14" s="72"/>
      <c r="F14" s="72"/>
      <c r="G14" s="72"/>
      <c r="H14" s="72"/>
      <c r="I14" s="72"/>
      <c r="J14" s="72"/>
      <c r="K14" s="72"/>
      <c r="L14" s="72"/>
      <c r="M14" s="72"/>
      <c r="N14" s="72"/>
      <c r="O14" s="72"/>
      <c r="P14" s="72"/>
      <c r="Q14" s="72"/>
      <c r="R14" s="72"/>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72"/>
      <c r="AT14" s="72"/>
      <c r="AU14" s="72"/>
      <c r="AV14" s="72"/>
      <c r="AW14" s="72"/>
      <c r="AX14" s="72"/>
      <c r="AY14" s="72"/>
      <c r="AZ14" s="72"/>
      <c r="BA14" s="72"/>
      <c r="BB14" s="72"/>
      <c r="BC14" s="72"/>
      <c r="BD14" s="72"/>
      <c r="BE14" s="72"/>
      <c r="BF14" s="72"/>
      <c r="BG14" s="72"/>
      <c r="BH14" s="72"/>
      <c r="BI14" s="72"/>
      <c r="BJ14" s="73"/>
    </row>
    <row r="15" spans="1:62" ht="6" customHeight="1">
      <c r="A15" s="71"/>
      <c r="B15" s="72"/>
      <c r="C15" s="72"/>
      <c r="D15" s="72"/>
      <c r="E15" s="72"/>
      <c r="F15" s="72"/>
      <c r="G15" s="72"/>
      <c r="H15" s="72"/>
      <c r="I15" s="72"/>
      <c r="J15" s="72"/>
      <c r="K15" s="72"/>
      <c r="L15" s="72"/>
      <c r="M15" s="72"/>
      <c r="N15" s="200">
        <f>$K$3</f>
        <v>2025</v>
      </c>
      <c r="O15" s="200"/>
      <c r="P15" s="200"/>
      <c r="Q15" s="200"/>
      <c r="R15" s="200"/>
      <c r="S15" s="200"/>
      <c r="T15" s="216" t="str">
        <f>IF(VLOOKUP($AA$10,収集日程!$B$1:$J$600,8,0)="","",VLOOKUP($AA$10,収集日程!$B$1:$J$600,8,0))</f>
        <v/>
      </c>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00">
        <f>$K$3+1</f>
        <v>2026</v>
      </c>
      <c r="AS15" s="200"/>
      <c r="AT15" s="200"/>
      <c r="AU15" s="200"/>
      <c r="AV15" s="200"/>
      <c r="AW15" s="200"/>
      <c r="AX15" s="72"/>
      <c r="AY15" s="72"/>
      <c r="AZ15" s="72"/>
      <c r="BA15" s="72"/>
      <c r="BB15" s="72"/>
      <c r="BC15" s="72"/>
      <c r="BD15" s="72"/>
      <c r="BE15" s="72"/>
      <c r="BF15" s="72"/>
      <c r="BG15" s="72"/>
      <c r="BH15" s="72"/>
      <c r="BI15" s="72"/>
      <c r="BJ15" s="73"/>
    </row>
    <row r="16" spans="1:62" ht="6" customHeight="1">
      <c r="A16" s="71"/>
      <c r="B16" s="72"/>
      <c r="C16" s="72"/>
      <c r="D16" s="72"/>
      <c r="E16" s="72"/>
      <c r="F16" s="72"/>
      <c r="G16" s="72"/>
      <c r="H16" s="72"/>
      <c r="I16" s="72"/>
      <c r="J16" s="72"/>
      <c r="K16" s="72"/>
      <c r="L16" s="72"/>
      <c r="M16" s="72"/>
      <c r="N16" s="200"/>
      <c r="O16" s="200"/>
      <c r="P16" s="200"/>
      <c r="Q16" s="200"/>
      <c r="R16" s="200"/>
      <c r="S16" s="200"/>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00"/>
      <c r="AS16" s="200"/>
      <c r="AT16" s="200"/>
      <c r="AU16" s="200"/>
      <c r="AV16" s="200"/>
      <c r="AW16" s="200"/>
      <c r="AX16" s="72"/>
      <c r="AY16" s="72"/>
      <c r="AZ16" s="72"/>
      <c r="BA16" s="72"/>
      <c r="BB16" s="72"/>
      <c r="BC16" s="72"/>
      <c r="BD16" s="72"/>
      <c r="BE16" s="72"/>
      <c r="BF16" s="72"/>
      <c r="BG16" s="72"/>
      <c r="BH16" s="72"/>
      <c r="BI16" s="72"/>
      <c r="BJ16" s="73"/>
    </row>
    <row r="17" spans="1:62" ht="6" customHeight="1">
      <c r="A17" s="71"/>
      <c r="B17" s="72"/>
      <c r="C17" s="72"/>
      <c r="D17" s="72"/>
      <c r="E17" s="72"/>
      <c r="F17" s="72"/>
      <c r="G17" s="72"/>
      <c r="H17" s="72"/>
      <c r="I17" s="72"/>
      <c r="J17" s="72"/>
      <c r="K17" s="72"/>
      <c r="L17" s="72"/>
      <c r="M17" s="72"/>
      <c r="N17" s="200"/>
      <c r="O17" s="200"/>
      <c r="P17" s="200"/>
      <c r="Q17" s="200"/>
      <c r="R17" s="200"/>
      <c r="S17" s="200"/>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00"/>
      <c r="AS17" s="200"/>
      <c r="AT17" s="200"/>
      <c r="AU17" s="200"/>
      <c r="AV17" s="200"/>
      <c r="AW17" s="200"/>
      <c r="AX17" s="72"/>
      <c r="AY17" s="72"/>
      <c r="AZ17" s="72"/>
      <c r="BA17" s="72"/>
      <c r="BB17" s="72"/>
      <c r="BC17" s="72"/>
      <c r="BD17" s="72"/>
      <c r="BE17" s="72"/>
      <c r="BF17" s="72"/>
      <c r="BG17" s="72"/>
      <c r="BH17" s="72"/>
      <c r="BI17" s="72"/>
      <c r="BJ17" s="73"/>
    </row>
    <row r="18" spans="1:62" ht="6" customHeight="1">
      <c r="A18" s="71"/>
      <c r="B18" s="72"/>
      <c r="C18" s="72"/>
      <c r="D18" s="72"/>
      <c r="E18" s="72"/>
      <c r="F18" s="72"/>
      <c r="G18" s="72"/>
      <c r="H18" s="72"/>
      <c r="I18" s="72"/>
      <c r="J18" s="72"/>
      <c r="K18" s="72"/>
      <c r="L18" s="72"/>
      <c r="M18" s="72"/>
      <c r="N18" s="200"/>
      <c r="O18" s="200"/>
      <c r="P18" s="200"/>
      <c r="Q18" s="200"/>
      <c r="R18" s="200"/>
      <c r="S18" s="200"/>
      <c r="T18" s="216" t="str">
        <f>IF(VLOOKUP($AA$10,収集日程!$B$1:$J$600,9,0)="","",VLOOKUP($AA$10,収集日程!$B$1:$J$600,9,0))</f>
        <v/>
      </c>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00"/>
      <c r="AS18" s="200"/>
      <c r="AT18" s="200"/>
      <c r="AU18" s="200"/>
      <c r="AV18" s="200"/>
      <c r="AW18" s="200"/>
      <c r="AX18" s="72"/>
      <c r="AY18" s="72"/>
      <c r="AZ18" s="72"/>
      <c r="BA18" s="72"/>
      <c r="BB18" s="72"/>
      <c r="BC18" s="72"/>
      <c r="BD18" s="72"/>
      <c r="BE18" s="72"/>
      <c r="BF18" s="72"/>
      <c r="BG18" s="72"/>
      <c r="BH18" s="72"/>
      <c r="BI18" s="72"/>
      <c r="BJ18" s="73"/>
    </row>
    <row r="19" spans="1:62" ht="6" customHeight="1">
      <c r="A19" s="71"/>
      <c r="B19" s="72"/>
      <c r="C19" s="76"/>
      <c r="D19" s="76"/>
      <c r="E19" s="76"/>
      <c r="F19" s="76"/>
      <c r="G19" s="76"/>
      <c r="H19" s="76"/>
      <c r="I19" s="76"/>
      <c r="J19" s="76"/>
      <c r="K19" s="76"/>
      <c r="L19" s="76"/>
      <c r="M19" s="76"/>
      <c r="N19" s="76"/>
      <c r="O19" s="259">
        <v>12</v>
      </c>
      <c r="P19" s="259"/>
      <c r="Q19" s="261" t="s">
        <v>6</v>
      </c>
      <c r="R19" s="261"/>
      <c r="S19" s="7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76"/>
      <c r="AS19" s="259">
        <v>1</v>
      </c>
      <c r="AT19" s="259"/>
      <c r="AU19" s="261" t="s">
        <v>6</v>
      </c>
      <c r="AV19" s="261"/>
      <c r="AW19" s="76"/>
      <c r="AX19" s="76"/>
      <c r="AY19" s="76"/>
      <c r="AZ19" s="76"/>
      <c r="BA19" s="76"/>
      <c r="BB19" s="76"/>
      <c r="BC19" s="76"/>
      <c r="BD19" s="76"/>
      <c r="BE19" s="76"/>
      <c r="BF19" s="76"/>
      <c r="BG19" s="76"/>
      <c r="BH19" s="76"/>
      <c r="BI19" s="72"/>
      <c r="BJ19" s="73"/>
    </row>
    <row r="20" spans="1:62" ht="6" customHeight="1">
      <c r="A20" s="71"/>
      <c r="B20" s="72"/>
      <c r="C20" s="76"/>
      <c r="D20" s="76"/>
      <c r="E20" s="76"/>
      <c r="F20" s="76"/>
      <c r="G20" s="76"/>
      <c r="H20" s="76"/>
      <c r="I20" s="76"/>
      <c r="J20" s="76"/>
      <c r="K20" s="76"/>
      <c r="L20" s="76"/>
      <c r="M20" s="76"/>
      <c r="N20" s="76"/>
      <c r="O20" s="259"/>
      <c r="P20" s="259"/>
      <c r="Q20" s="261"/>
      <c r="R20" s="261"/>
      <c r="S20" s="7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76"/>
      <c r="AS20" s="259"/>
      <c r="AT20" s="259"/>
      <c r="AU20" s="261"/>
      <c r="AV20" s="261"/>
      <c r="AW20" s="76"/>
      <c r="AX20" s="76"/>
      <c r="AY20" s="76"/>
      <c r="AZ20" s="76"/>
      <c r="BA20" s="76"/>
      <c r="BB20" s="76"/>
      <c r="BC20" s="76"/>
      <c r="BD20" s="76"/>
      <c r="BE20" s="76"/>
      <c r="BF20" s="76"/>
      <c r="BG20" s="76"/>
      <c r="BH20" s="76"/>
      <c r="BI20" s="72"/>
      <c r="BJ20" s="73"/>
    </row>
    <row r="21" spans="1:62" ht="6" customHeight="1">
      <c r="A21" s="71"/>
      <c r="B21" s="72"/>
      <c r="C21" s="76"/>
      <c r="D21" s="76"/>
      <c r="E21" s="76"/>
      <c r="F21" s="76"/>
      <c r="G21" s="76"/>
      <c r="H21" s="76"/>
      <c r="I21" s="76"/>
      <c r="J21" s="76"/>
      <c r="K21" s="76"/>
      <c r="L21" s="76"/>
      <c r="M21" s="76"/>
      <c r="N21" s="76"/>
      <c r="O21" s="260"/>
      <c r="P21" s="260"/>
      <c r="Q21" s="262"/>
      <c r="R21" s="262"/>
      <c r="S21" s="76"/>
      <c r="T21" s="76"/>
      <c r="U21" s="76"/>
      <c r="V21" s="76"/>
      <c r="W21" s="76"/>
      <c r="X21" s="76"/>
      <c r="Y21" s="76"/>
      <c r="Z21" s="76"/>
      <c r="AA21" s="76"/>
      <c r="AB21" s="76"/>
      <c r="AC21" s="76"/>
      <c r="AD21" s="76"/>
      <c r="AE21" s="51"/>
      <c r="AF21" s="51"/>
      <c r="AG21" s="52"/>
      <c r="AH21" s="52"/>
      <c r="AI21" s="52"/>
      <c r="AJ21" s="52"/>
      <c r="AK21" s="52"/>
      <c r="AL21" s="52"/>
      <c r="AM21" s="52"/>
      <c r="AN21" s="52"/>
      <c r="AO21" s="52"/>
      <c r="AP21" s="52"/>
      <c r="AQ21" s="52"/>
      <c r="AR21" s="52"/>
      <c r="AS21" s="260"/>
      <c r="AT21" s="260"/>
      <c r="AU21" s="262"/>
      <c r="AV21" s="262"/>
      <c r="AW21" s="52"/>
      <c r="AX21" s="52"/>
      <c r="AY21" s="52"/>
      <c r="AZ21" s="52"/>
      <c r="BA21" s="52"/>
      <c r="BB21" s="52"/>
      <c r="BC21" s="52"/>
      <c r="BD21" s="52"/>
      <c r="BE21" s="52"/>
      <c r="BF21" s="52"/>
      <c r="BG21" s="52"/>
      <c r="BH21" s="52"/>
      <c r="BI21" s="72"/>
      <c r="BJ21" s="73"/>
    </row>
    <row r="22" spans="1:62" ht="6" customHeight="1">
      <c r="A22" s="71"/>
      <c r="B22" s="72"/>
      <c r="C22" s="250" t="s">
        <v>7</v>
      </c>
      <c r="D22" s="251"/>
      <c r="E22" s="251"/>
      <c r="F22" s="252"/>
      <c r="G22" s="232" t="s">
        <v>0</v>
      </c>
      <c r="H22" s="233"/>
      <c r="I22" s="233"/>
      <c r="J22" s="234"/>
      <c r="K22" s="232" t="s">
        <v>1</v>
      </c>
      <c r="L22" s="233"/>
      <c r="M22" s="233"/>
      <c r="N22" s="234"/>
      <c r="O22" s="232" t="s">
        <v>2</v>
      </c>
      <c r="P22" s="233"/>
      <c r="Q22" s="233"/>
      <c r="R22" s="234"/>
      <c r="S22" s="232" t="s">
        <v>3</v>
      </c>
      <c r="T22" s="233"/>
      <c r="U22" s="233"/>
      <c r="V22" s="234"/>
      <c r="W22" s="232" t="s">
        <v>4</v>
      </c>
      <c r="X22" s="233"/>
      <c r="Y22" s="233"/>
      <c r="Z22" s="234"/>
      <c r="AA22" s="241" t="s">
        <v>5</v>
      </c>
      <c r="AB22" s="242"/>
      <c r="AC22" s="242"/>
      <c r="AD22" s="243"/>
      <c r="AE22" s="51"/>
      <c r="AF22" s="51"/>
      <c r="AG22" s="250" t="s">
        <v>7</v>
      </c>
      <c r="AH22" s="251"/>
      <c r="AI22" s="251"/>
      <c r="AJ22" s="252"/>
      <c r="AK22" s="232" t="s">
        <v>0</v>
      </c>
      <c r="AL22" s="233"/>
      <c r="AM22" s="233"/>
      <c r="AN22" s="234"/>
      <c r="AO22" s="232" t="s">
        <v>1</v>
      </c>
      <c r="AP22" s="233"/>
      <c r="AQ22" s="233"/>
      <c r="AR22" s="234"/>
      <c r="AS22" s="232" t="s">
        <v>2</v>
      </c>
      <c r="AT22" s="233"/>
      <c r="AU22" s="233"/>
      <c r="AV22" s="234"/>
      <c r="AW22" s="232" t="s">
        <v>3</v>
      </c>
      <c r="AX22" s="233"/>
      <c r="AY22" s="233"/>
      <c r="AZ22" s="234"/>
      <c r="BA22" s="232" t="s">
        <v>4</v>
      </c>
      <c r="BB22" s="233"/>
      <c r="BC22" s="233"/>
      <c r="BD22" s="234"/>
      <c r="BE22" s="241" t="s">
        <v>5</v>
      </c>
      <c r="BF22" s="242"/>
      <c r="BG22" s="242"/>
      <c r="BH22" s="243"/>
      <c r="BI22" s="72"/>
      <c r="BJ22" s="73"/>
    </row>
    <row r="23" spans="1:62" ht="6" customHeight="1">
      <c r="A23" s="71"/>
      <c r="B23" s="72"/>
      <c r="C23" s="253"/>
      <c r="D23" s="254"/>
      <c r="E23" s="254"/>
      <c r="F23" s="255"/>
      <c r="G23" s="235"/>
      <c r="H23" s="236"/>
      <c r="I23" s="236"/>
      <c r="J23" s="237"/>
      <c r="K23" s="235"/>
      <c r="L23" s="236"/>
      <c r="M23" s="236"/>
      <c r="N23" s="237"/>
      <c r="O23" s="235"/>
      <c r="P23" s="236"/>
      <c r="Q23" s="236"/>
      <c r="R23" s="237"/>
      <c r="S23" s="235"/>
      <c r="T23" s="236"/>
      <c r="U23" s="236"/>
      <c r="V23" s="237"/>
      <c r="W23" s="235"/>
      <c r="X23" s="236"/>
      <c r="Y23" s="236"/>
      <c r="Z23" s="237"/>
      <c r="AA23" s="244"/>
      <c r="AB23" s="245"/>
      <c r="AC23" s="245"/>
      <c r="AD23" s="246"/>
      <c r="AE23" s="51"/>
      <c r="AF23" s="51"/>
      <c r="AG23" s="253"/>
      <c r="AH23" s="254"/>
      <c r="AI23" s="254"/>
      <c r="AJ23" s="255"/>
      <c r="AK23" s="235"/>
      <c r="AL23" s="236"/>
      <c r="AM23" s="236"/>
      <c r="AN23" s="237"/>
      <c r="AO23" s="235"/>
      <c r="AP23" s="236"/>
      <c r="AQ23" s="236"/>
      <c r="AR23" s="237"/>
      <c r="AS23" s="235"/>
      <c r="AT23" s="236"/>
      <c r="AU23" s="236"/>
      <c r="AV23" s="237"/>
      <c r="AW23" s="235"/>
      <c r="AX23" s="236"/>
      <c r="AY23" s="236"/>
      <c r="AZ23" s="237"/>
      <c r="BA23" s="235"/>
      <c r="BB23" s="236"/>
      <c r="BC23" s="236"/>
      <c r="BD23" s="237"/>
      <c r="BE23" s="244"/>
      <c r="BF23" s="245"/>
      <c r="BG23" s="245"/>
      <c r="BH23" s="246"/>
      <c r="BI23" s="72"/>
      <c r="BJ23" s="73"/>
    </row>
    <row r="24" spans="1:62" ht="6" customHeight="1">
      <c r="A24" s="71"/>
      <c r="B24" s="72"/>
      <c r="C24" s="256"/>
      <c r="D24" s="257"/>
      <c r="E24" s="257"/>
      <c r="F24" s="258"/>
      <c r="G24" s="238"/>
      <c r="H24" s="239"/>
      <c r="I24" s="239"/>
      <c r="J24" s="240"/>
      <c r="K24" s="238"/>
      <c r="L24" s="239"/>
      <c r="M24" s="239"/>
      <c r="N24" s="240"/>
      <c r="O24" s="238"/>
      <c r="P24" s="239"/>
      <c r="Q24" s="239"/>
      <c r="R24" s="240"/>
      <c r="S24" s="238"/>
      <c r="T24" s="239"/>
      <c r="U24" s="239"/>
      <c r="V24" s="240"/>
      <c r="W24" s="238"/>
      <c r="X24" s="239"/>
      <c r="Y24" s="239"/>
      <c r="Z24" s="240"/>
      <c r="AA24" s="247"/>
      <c r="AB24" s="248"/>
      <c r="AC24" s="248"/>
      <c r="AD24" s="249"/>
      <c r="AE24" s="51"/>
      <c r="AF24" s="51"/>
      <c r="AG24" s="256"/>
      <c r="AH24" s="257"/>
      <c r="AI24" s="257"/>
      <c r="AJ24" s="258"/>
      <c r="AK24" s="238"/>
      <c r="AL24" s="239"/>
      <c r="AM24" s="239"/>
      <c r="AN24" s="240"/>
      <c r="AO24" s="238"/>
      <c r="AP24" s="239"/>
      <c r="AQ24" s="239"/>
      <c r="AR24" s="240"/>
      <c r="AS24" s="238"/>
      <c r="AT24" s="239"/>
      <c r="AU24" s="239"/>
      <c r="AV24" s="240"/>
      <c r="AW24" s="238"/>
      <c r="AX24" s="239"/>
      <c r="AY24" s="239"/>
      <c r="AZ24" s="240"/>
      <c r="BA24" s="238"/>
      <c r="BB24" s="239"/>
      <c r="BC24" s="239"/>
      <c r="BD24" s="240"/>
      <c r="BE24" s="247"/>
      <c r="BF24" s="248"/>
      <c r="BG24" s="248"/>
      <c r="BH24" s="249"/>
      <c r="BI24" s="72"/>
      <c r="BJ24" s="73"/>
    </row>
    <row r="25" spans="1:62" ht="6" customHeight="1">
      <c r="A25" s="71"/>
      <c r="B25" s="72"/>
      <c r="C25" s="139">
        <f>DATE($K$3,O19,1)-WEEKDAY(DATE($K$3,O19,1))+1</f>
        <v>45991</v>
      </c>
      <c r="D25" s="140"/>
      <c r="E25" s="16"/>
      <c r="F25" s="17"/>
      <c r="G25" s="131">
        <f>C25+1</f>
        <v>45992</v>
      </c>
      <c r="H25" s="132"/>
      <c r="I25" s="16"/>
      <c r="J25" s="17"/>
      <c r="K25" s="131">
        <f>G25+1</f>
        <v>45993</v>
      </c>
      <c r="L25" s="132"/>
      <c r="M25" s="16"/>
      <c r="N25" s="17"/>
      <c r="O25" s="131">
        <f>K25+1</f>
        <v>45994</v>
      </c>
      <c r="P25" s="132"/>
      <c r="Q25" s="18"/>
      <c r="R25" s="19"/>
      <c r="S25" s="131">
        <f>O25+1</f>
        <v>45995</v>
      </c>
      <c r="T25" s="132"/>
      <c r="U25" s="16"/>
      <c r="V25" s="17"/>
      <c r="W25" s="131">
        <f>S25+1</f>
        <v>45996</v>
      </c>
      <c r="X25" s="132"/>
      <c r="Y25" s="16"/>
      <c r="Z25" s="17"/>
      <c r="AA25" s="135">
        <f>W25+1</f>
        <v>45997</v>
      </c>
      <c r="AB25" s="136"/>
      <c r="AC25" s="20"/>
      <c r="AD25" s="21"/>
      <c r="AE25" s="51"/>
      <c r="AF25" s="51"/>
      <c r="AG25" s="139">
        <f>DATE($K$3+1,AS19,1)-WEEKDAY(DATE($K$3+1,AS19,1))+1</f>
        <v>46019</v>
      </c>
      <c r="AH25" s="140"/>
      <c r="AI25" s="16"/>
      <c r="AJ25" s="17"/>
      <c r="AK25" s="131">
        <f>AG25+1</f>
        <v>46020</v>
      </c>
      <c r="AL25" s="132"/>
      <c r="AM25" s="16"/>
      <c r="AN25" s="17"/>
      <c r="AO25" s="131">
        <f>AK25+1</f>
        <v>46021</v>
      </c>
      <c r="AP25" s="132"/>
      <c r="AQ25" s="16"/>
      <c r="AR25" s="17"/>
      <c r="AS25" s="131">
        <f>AO25+1</f>
        <v>46022</v>
      </c>
      <c r="AT25" s="132"/>
      <c r="AU25" s="16"/>
      <c r="AV25" s="17"/>
      <c r="AW25" s="131">
        <f>AS25+1</f>
        <v>46023</v>
      </c>
      <c r="AX25" s="132"/>
      <c r="AY25" s="16"/>
      <c r="AZ25" s="17"/>
      <c r="BA25" s="131">
        <f>AW25+1</f>
        <v>46024</v>
      </c>
      <c r="BB25" s="132"/>
      <c r="BC25" s="16"/>
      <c r="BD25" s="17"/>
      <c r="BE25" s="135">
        <f>BA25+1</f>
        <v>46025</v>
      </c>
      <c r="BF25" s="136"/>
      <c r="BG25" s="20"/>
      <c r="BH25" s="21"/>
      <c r="BI25" s="72"/>
      <c r="BJ25" s="73"/>
    </row>
    <row r="26" spans="1:62" ht="6" customHeight="1">
      <c r="A26" s="71"/>
      <c r="B26" s="72"/>
      <c r="C26" s="141"/>
      <c r="D26" s="142"/>
      <c r="E26" s="22"/>
      <c r="F26" s="23"/>
      <c r="G26" s="133"/>
      <c r="H26" s="134"/>
      <c r="I26" s="22"/>
      <c r="J26" s="23"/>
      <c r="K26" s="133"/>
      <c r="L26" s="134"/>
      <c r="M26" s="22"/>
      <c r="N26" s="23"/>
      <c r="O26" s="133"/>
      <c r="P26" s="134"/>
      <c r="Q26" s="24"/>
      <c r="R26" s="25"/>
      <c r="S26" s="133"/>
      <c r="T26" s="134"/>
      <c r="U26" s="22"/>
      <c r="V26" s="23"/>
      <c r="W26" s="133"/>
      <c r="X26" s="134"/>
      <c r="Y26" s="22"/>
      <c r="Z26" s="23"/>
      <c r="AA26" s="137"/>
      <c r="AB26" s="138"/>
      <c r="AC26" s="26"/>
      <c r="AD26" s="27"/>
      <c r="AE26" s="51"/>
      <c r="AF26" s="51"/>
      <c r="AG26" s="141"/>
      <c r="AH26" s="142"/>
      <c r="AI26" s="22"/>
      <c r="AJ26" s="23"/>
      <c r="AK26" s="133"/>
      <c r="AL26" s="134"/>
      <c r="AM26" s="22"/>
      <c r="AN26" s="23"/>
      <c r="AO26" s="133"/>
      <c r="AP26" s="134"/>
      <c r="AQ26" s="22"/>
      <c r="AR26" s="23"/>
      <c r="AS26" s="133"/>
      <c r="AT26" s="134"/>
      <c r="AU26" s="22"/>
      <c r="AV26" s="23"/>
      <c r="AW26" s="133"/>
      <c r="AX26" s="134"/>
      <c r="AY26" s="22"/>
      <c r="AZ26" s="23"/>
      <c r="BA26" s="133"/>
      <c r="BB26" s="134"/>
      <c r="BC26" s="22"/>
      <c r="BD26" s="23"/>
      <c r="BE26" s="137"/>
      <c r="BF26" s="138"/>
      <c r="BG26" s="26"/>
      <c r="BH26" s="27"/>
      <c r="BI26" s="72"/>
      <c r="BJ26" s="73"/>
    </row>
    <row r="27" spans="1:62" ht="6" customHeight="1">
      <c r="A27" s="71"/>
      <c r="B27" s="72"/>
      <c r="C27" s="141"/>
      <c r="D27" s="142"/>
      <c r="E27" s="22"/>
      <c r="F27" s="23"/>
      <c r="G27" s="133"/>
      <c r="H27" s="134"/>
      <c r="I27" s="22"/>
      <c r="J27" s="23"/>
      <c r="K27" s="133"/>
      <c r="L27" s="134"/>
      <c r="M27" s="22"/>
      <c r="N27" s="23"/>
      <c r="O27" s="133"/>
      <c r="P27" s="134"/>
      <c r="Q27" s="24"/>
      <c r="R27" s="25"/>
      <c r="S27" s="133"/>
      <c r="T27" s="134"/>
      <c r="U27" s="22"/>
      <c r="V27" s="23"/>
      <c r="W27" s="133"/>
      <c r="X27" s="134"/>
      <c r="Y27" s="22"/>
      <c r="Z27" s="23"/>
      <c r="AA27" s="137"/>
      <c r="AB27" s="138"/>
      <c r="AC27" s="26"/>
      <c r="AD27" s="27"/>
      <c r="AE27" s="51"/>
      <c r="AF27" s="51"/>
      <c r="AG27" s="141"/>
      <c r="AH27" s="142"/>
      <c r="AI27" s="22"/>
      <c r="AJ27" s="23"/>
      <c r="AK27" s="133"/>
      <c r="AL27" s="134"/>
      <c r="AM27" s="22"/>
      <c r="AN27" s="23"/>
      <c r="AO27" s="133"/>
      <c r="AP27" s="134"/>
      <c r="AQ27" s="22"/>
      <c r="AR27" s="23"/>
      <c r="AS27" s="133"/>
      <c r="AT27" s="134"/>
      <c r="AU27" s="22"/>
      <c r="AV27" s="23"/>
      <c r="AW27" s="133"/>
      <c r="AX27" s="134"/>
      <c r="AY27" s="22"/>
      <c r="AZ27" s="23"/>
      <c r="BA27" s="133"/>
      <c r="BB27" s="134"/>
      <c r="BC27" s="22"/>
      <c r="BD27" s="23"/>
      <c r="BE27" s="137"/>
      <c r="BF27" s="138"/>
      <c r="BG27" s="26"/>
      <c r="BH27" s="27"/>
      <c r="BI27" s="72"/>
      <c r="BJ27" s="73"/>
    </row>
    <row r="28" spans="1:62" ht="6" customHeight="1">
      <c r="A28" s="71"/>
      <c r="B28" s="72"/>
      <c r="C28" s="28"/>
      <c r="D28" s="26"/>
      <c r="E28" s="26"/>
      <c r="F28" s="27"/>
      <c r="G28" s="143"/>
      <c r="H28" s="144"/>
      <c r="I28" s="144"/>
      <c r="J28" s="145"/>
      <c r="K28" s="143"/>
      <c r="L28" s="144"/>
      <c r="M28" s="144"/>
      <c r="N28" s="145"/>
      <c r="O28" s="143"/>
      <c r="P28" s="144"/>
      <c r="Q28" s="144"/>
      <c r="R28" s="145"/>
      <c r="S28" s="143"/>
      <c r="T28" s="144"/>
      <c r="U28" s="144"/>
      <c r="V28" s="145"/>
      <c r="W28" s="143"/>
      <c r="X28" s="144"/>
      <c r="Y28" s="144"/>
      <c r="Z28" s="145"/>
      <c r="AA28" s="28"/>
      <c r="AB28" s="26"/>
      <c r="AC28" s="26"/>
      <c r="AD28" s="27"/>
      <c r="AE28" s="51"/>
      <c r="AF28" s="51"/>
      <c r="AG28" s="143"/>
      <c r="AH28" s="144"/>
      <c r="AI28" s="144"/>
      <c r="AJ28" s="145"/>
      <c r="AK28" s="143"/>
      <c r="AL28" s="144"/>
      <c r="AM28" s="144"/>
      <c r="AN28" s="145"/>
      <c r="AO28" s="143"/>
      <c r="AP28" s="144"/>
      <c r="AQ28" s="144"/>
      <c r="AR28" s="145"/>
      <c r="AS28" s="143"/>
      <c r="AT28" s="144"/>
      <c r="AU28" s="144"/>
      <c r="AV28" s="145"/>
      <c r="AW28" s="143"/>
      <c r="AX28" s="144"/>
      <c r="AY28" s="144"/>
      <c r="AZ28" s="145"/>
      <c r="BA28" s="143"/>
      <c r="BB28" s="144"/>
      <c r="BC28" s="144"/>
      <c r="BD28" s="145"/>
      <c r="BE28" s="143"/>
      <c r="BF28" s="144"/>
      <c r="BG28" s="144"/>
      <c r="BH28" s="145"/>
      <c r="BI28" s="72"/>
      <c r="BJ28" s="73"/>
    </row>
    <row r="29" spans="1:62" ht="6" customHeight="1">
      <c r="A29" s="71"/>
      <c r="B29" s="72"/>
      <c r="C29" s="28"/>
      <c r="D29" s="26"/>
      <c r="E29" s="26"/>
      <c r="F29" s="27"/>
      <c r="G29" s="143"/>
      <c r="H29" s="144"/>
      <c r="I29" s="144"/>
      <c r="J29" s="145"/>
      <c r="K29" s="143"/>
      <c r="L29" s="144"/>
      <c r="M29" s="144"/>
      <c r="N29" s="145"/>
      <c r="O29" s="143"/>
      <c r="P29" s="144"/>
      <c r="Q29" s="144"/>
      <c r="R29" s="145"/>
      <c r="S29" s="143"/>
      <c r="T29" s="144"/>
      <c r="U29" s="144"/>
      <c r="V29" s="145"/>
      <c r="W29" s="143"/>
      <c r="X29" s="144"/>
      <c r="Y29" s="144"/>
      <c r="Z29" s="145"/>
      <c r="AA29" s="28"/>
      <c r="AB29" s="26"/>
      <c r="AC29" s="26"/>
      <c r="AD29" s="27"/>
      <c r="AE29" s="51"/>
      <c r="AF29" s="51"/>
      <c r="AG29" s="143"/>
      <c r="AH29" s="144"/>
      <c r="AI29" s="144"/>
      <c r="AJ29" s="145"/>
      <c r="AK29" s="143"/>
      <c r="AL29" s="144"/>
      <c r="AM29" s="144"/>
      <c r="AN29" s="145"/>
      <c r="AO29" s="143"/>
      <c r="AP29" s="144"/>
      <c r="AQ29" s="144"/>
      <c r="AR29" s="145"/>
      <c r="AS29" s="143"/>
      <c r="AT29" s="144"/>
      <c r="AU29" s="144"/>
      <c r="AV29" s="145"/>
      <c r="AW29" s="143"/>
      <c r="AX29" s="144"/>
      <c r="AY29" s="144"/>
      <c r="AZ29" s="145"/>
      <c r="BA29" s="143"/>
      <c r="BB29" s="144"/>
      <c r="BC29" s="144"/>
      <c r="BD29" s="145"/>
      <c r="BE29" s="143"/>
      <c r="BF29" s="144"/>
      <c r="BG29" s="144"/>
      <c r="BH29" s="145"/>
      <c r="BI29" s="72"/>
      <c r="BJ29" s="73"/>
    </row>
    <row r="30" spans="1:62" ht="6" customHeight="1">
      <c r="A30" s="71"/>
      <c r="B30" s="72"/>
      <c r="C30" s="28"/>
      <c r="D30" s="26"/>
      <c r="E30" s="26"/>
      <c r="F30" s="27"/>
      <c r="G30" s="150"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0" s="151"/>
      <c r="I30" s="151"/>
      <c r="J30" s="152"/>
      <c r="K30" s="150"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51"/>
      <c r="M30" s="151"/>
      <c r="N30" s="152"/>
      <c r="O30" s="150"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51"/>
      <c r="Q30" s="151"/>
      <c r="R30" s="152"/>
      <c r="S30" s="150"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51"/>
      <c r="U30" s="151"/>
      <c r="V30" s="152"/>
      <c r="W30" s="150"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51"/>
      <c r="Y30" s="151"/>
      <c r="Z30" s="152"/>
      <c r="AA30" s="28"/>
      <c r="AB30" s="26"/>
      <c r="AC30" s="26"/>
      <c r="AD30" s="27"/>
      <c r="AE30" s="51"/>
      <c r="AF30" s="51"/>
      <c r="AG30" s="150"/>
      <c r="AH30" s="151"/>
      <c r="AI30" s="151"/>
      <c r="AJ30" s="152"/>
      <c r="AK30" s="150"/>
      <c r="AL30" s="151"/>
      <c r="AM30" s="151"/>
      <c r="AN30" s="152"/>
      <c r="AO30" s="150"/>
      <c r="AP30" s="151"/>
      <c r="AQ30" s="151"/>
      <c r="AR30" s="152"/>
      <c r="AS30" s="150" t="str">
        <f>IF(DAY(AS25)&lt;=3,"",IF(DAY(AS25)&lt;=7,(IF(VLOOKUP($AA$10,'年始変更 '!$B$1:$M$370,2,FALSE)="第1水曜日","可燃",IF(VLOOKUP($AA$10,'年始変更 '!$B$1:$M$370,3,FALSE)="第1水曜日","可燃",IF(VLOOKUP($AA$10,'年始変更 '!$B$1:$M$370,4,FALSE)="第1水曜日","可燃",IF(VLOOKUP($AA$10,'年始変更 '!$B$1:$M$370,5,FALSE)="第1水曜日","可燃",IF(VLOOKUP($AA$10,'年始変更 '!$B$1:$M$370,6,FALSE)="第1水曜日","可燃",IF(VLOOKUP($AA$10,'年始変更 '!$B$1:$M$370,7,FALSE)="第1水曜日","可燃",IF(VLOOKUP($AA$10,'年始変更 '!$B$1:$M$370,8,FALSE)="第1水曜日","可燃",IF(VLOOKUP($AA$10,'年始変更 '!$B$1:$M$370,9,FALSE)="第1水曜日","不燃",IF(VLOOKUP($AA$10,'年始変更 '!$B$1:$M$370,10,FALSE)="第1水曜日","大型可燃",IF(VLOOKUP($AA$10,'年始変更 '!$B$1:$M$370,11,FALSE)="第1水曜日","リサイクル",IF(VLOOKUP($AA$10,'年始変更 '!$B$1:$M$370,12,FALSE)="第1水曜日","リサイクル"," "))))))))))))," "))</f>
        <v xml:space="preserve"> </v>
      </c>
      <c r="AT30" s="151"/>
      <c r="AU30" s="151"/>
      <c r="AV30" s="152"/>
      <c r="AW30" s="150" t="str">
        <f>IF(DAY(AW25)&lt;=3,"",IF(DAY(AW25)&lt;=7,(IF(VLOOKUP($AA$10,'年始変更 '!$B$1:$M$370,2,FALSE)="第1木曜日","可燃",IF(VLOOKUP($AA$10,'年始変更 '!$B$1:$M$370,3,FALSE)="第1木曜日","可燃",IF(VLOOKUP($AA$10,'年始変更 '!$B$1:$M$370,4,FALSE)="第1木曜日","可燃",IF(VLOOKUP($AA$10,'年始変更 '!$B$1:$M$370,5,FALSE)="第1木曜日","可燃",IF(VLOOKUP($AA$10,'年始変更 '!$B$1:$M$370,6,FALSE)="第1木曜日","可燃",IF(VLOOKUP($AA$10,'年始変更 '!$B$1:$M$370,7,FALSE)="第1木曜日","可燃",IF(VLOOKUP($AA$10,'年始変更 '!$B$1:$M$370,8,FALSE)="第1木曜日","可燃",IF(VLOOKUP($AA$10,'年始変更 '!$B$1:$M$370,9,FALSE)="第1木曜日","不燃",IF(VLOOKUP($AA$10,'年始変更 '!$B$1:$M$370,10,FALSE)="第1木曜日","大型可燃",IF(VLOOKUP($AA$10,'年始変更 '!$B$1:$M$370,11,FALSE)="第1木曜日","リサイクル",IF(VLOOKUP($AA$10,'年始変更 '!$B$1:$M$370,12,FALSE)="第1木曜日","リサイクル"," "))))))))))))," "))</f>
        <v/>
      </c>
      <c r="AX30" s="151"/>
      <c r="AY30" s="151"/>
      <c r="AZ30" s="152"/>
      <c r="BA30" s="150" t="str">
        <f>IF(DAY(BA25)&lt;=3,"",IF(DAY(BA25)&lt;=7,(IF(VLOOKUP($AA$10,'年始変更 '!$B$1:$M$370,2,FALSE)="第1金曜日","可燃",IF(VLOOKUP($AA$10,'年始変更 '!$B$1:$M$370,3,FALSE)="第1金曜日","可燃",IF(VLOOKUP($AA$10,'年始変更 '!$B$1:$M$370,4,FALSE)="第1金曜日","可燃",IF(VLOOKUP($AA$10,'年始変更 '!$B$1:$M$370,5,FALSE)="第1金曜日","可燃",IF(VLOOKUP($AA$10,'年始変更 '!$B$1:$M$370,6,FALSE)="第1金曜日","可燃",IF(VLOOKUP($AA$10,'年始変更 '!$B$1:$M$370,7,FALSE)="第1金曜日","可燃",IF(VLOOKUP($AA$10,'年始変更 '!$B$1:$M$370,8,FALSE)="第1金曜日","可燃",IF(VLOOKUP($AA$10,'年始変更 '!$B$1:$M$370,9,FALSE)="第1金曜日","不燃",IF(VLOOKUP($AA$10,'年始変更 '!$B$1:$M$370,10,FALSE)="第1金曜日","大型可燃",IF(VLOOKUP($AA$10,'年始変更 '!$B$1:$M$370,11,FALSE)="第1金曜日","リサイクル",IF(VLOOKUP($AA$10,'年始変更 '!$B$1:$M$370,12,FALSE)="第1金曜日","リサイクル"," "))))))))))))," "))</f>
        <v/>
      </c>
      <c r="BB30" s="151"/>
      <c r="BC30" s="151"/>
      <c r="BD30" s="152"/>
      <c r="BE30" s="150" t="str">
        <f>IF(DAY(BE25)&lt;=3,"",IF(DAY(BE25)&lt;=7,(IF(VLOOKUP($AA$10,'年始変更 '!$B$1:$M$370,2,FALSE)="第1土曜日","可燃",IF(VLOOKUP($AA$10,'年始変更 '!$B$1:$M$370,3,FALSE)="第1土曜日","可燃",IF(VLOOKUP($AA$10,'年始変更 '!$B$1:$M$370,4,FALSE)="第1土曜日","可燃",IF(VLOOKUP($AA$10,'年始変更 '!$B$1:$M$370,5,FALSE)="第1土曜日","可燃",IF(VLOOKUP($AA$10,'年始変更 '!$B$1:$M$370,6,FALSE)="第1土曜日","可燃",IF(VLOOKUP($AA$10,'年始変更 '!$B$1:$M$370,7,FALSE)="第1土曜日","可燃",IF(VLOOKUP($AA$10,'年始変更 '!$B$1:$M$370,8,FALSE)="第1土曜日","可燃",IF(VLOOKUP($AA$10,'年始変更 '!$B$1:$M$370,9,FALSE)="第1土曜日","不燃",IF(VLOOKUP($AA$10,'年始変更 '!$B$1:$M$370,10,FALSE)="第1土曜日","大型可燃",IF(VLOOKUP($AA$10,'年始変更 '!$B$1:$M$370,11,FALSE)="第1土曜日","リサイクル",IF(VLOOKUP($AA$10,'年始変更 '!$B$1:$M$370,12,FALSE)="第1土曜日","リサイクル"," "))))))))))))," "))</f>
        <v/>
      </c>
      <c r="BF30" s="151"/>
      <c r="BG30" s="151"/>
      <c r="BH30" s="152"/>
      <c r="BI30" s="72"/>
      <c r="BJ30" s="73"/>
    </row>
    <row r="31" spans="1:62" ht="6" customHeight="1">
      <c r="A31" s="71"/>
      <c r="B31" s="72"/>
      <c r="C31" s="28"/>
      <c r="D31" s="26"/>
      <c r="E31" s="26"/>
      <c r="F31" s="27"/>
      <c r="G31" s="150"/>
      <c r="H31" s="151"/>
      <c r="I31" s="151"/>
      <c r="J31" s="152"/>
      <c r="K31" s="150"/>
      <c r="L31" s="151"/>
      <c r="M31" s="151"/>
      <c r="N31" s="152"/>
      <c r="O31" s="150"/>
      <c r="P31" s="151"/>
      <c r="Q31" s="151"/>
      <c r="R31" s="152"/>
      <c r="S31" s="150"/>
      <c r="T31" s="151"/>
      <c r="U31" s="151"/>
      <c r="V31" s="152"/>
      <c r="W31" s="150"/>
      <c r="X31" s="151"/>
      <c r="Y31" s="151"/>
      <c r="Z31" s="152"/>
      <c r="AA31" s="28"/>
      <c r="AB31" s="26"/>
      <c r="AC31" s="26"/>
      <c r="AD31" s="27"/>
      <c r="AE31" s="51"/>
      <c r="AF31" s="51"/>
      <c r="AG31" s="150"/>
      <c r="AH31" s="151"/>
      <c r="AI31" s="151"/>
      <c r="AJ31" s="152"/>
      <c r="AK31" s="150"/>
      <c r="AL31" s="151"/>
      <c r="AM31" s="151"/>
      <c r="AN31" s="152"/>
      <c r="AO31" s="150"/>
      <c r="AP31" s="151"/>
      <c r="AQ31" s="151"/>
      <c r="AR31" s="152"/>
      <c r="AS31" s="150"/>
      <c r="AT31" s="151"/>
      <c r="AU31" s="151"/>
      <c r="AV31" s="152"/>
      <c r="AW31" s="150"/>
      <c r="AX31" s="151"/>
      <c r="AY31" s="151"/>
      <c r="AZ31" s="152"/>
      <c r="BA31" s="150"/>
      <c r="BB31" s="151"/>
      <c r="BC31" s="151"/>
      <c r="BD31" s="152"/>
      <c r="BE31" s="150"/>
      <c r="BF31" s="151"/>
      <c r="BG31" s="151"/>
      <c r="BH31" s="152"/>
      <c r="BI31" s="72"/>
      <c r="BJ31" s="73"/>
    </row>
    <row r="32" spans="1:62" ht="6" customHeight="1">
      <c r="A32" s="71"/>
      <c r="B32" s="72"/>
      <c r="C32" s="28"/>
      <c r="D32" s="26"/>
      <c r="E32" s="26"/>
      <c r="F32" s="27"/>
      <c r="G32" s="150"/>
      <c r="H32" s="151"/>
      <c r="I32" s="151"/>
      <c r="J32" s="152"/>
      <c r="K32" s="150"/>
      <c r="L32" s="151"/>
      <c r="M32" s="151"/>
      <c r="N32" s="152"/>
      <c r="O32" s="150"/>
      <c r="P32" s="151"/>
      <c r="Q32" s="151"/>
      <c r="R32" s="152"/>
      <c r="S32" s="150"/>
      <c r="T32" s="151"/>
      <c r="U32" s="151"/>
      <c r="V32" s="152"/>
      <c r="W32" s="150"/>
      <c r="X32" s="151"/>
      <c r="Y32" s="151"/>
      <c r="Z32" s="152"/>
      <c r="AA32" s="28"/>
      <c r="AB32" s="26"/>
      <c r="AC32" s="26"/>
      <c r="AD32" s="27"/>
      <c r="AE32" s="51"/>
      <c r="AF32" s="51"/>
      <c r="AG32" s="150"/>
      <c r="AH32" s="151"/>
      <c r="AI32" s="151"/>
      <c r="AJ32" s="152"/>
      <c r="AK32" s="150"/>
      <c r="AL32" s="151"/>
      <c r="AM32" s="151"/>
      <c r="AN32" s="152"/>
      <c r="AO32" s="150"/>
      <c r="AP32" s="151"/>
      <c r="AQ32" s="151"/>
      <c r="AR32" s="152"/>
      <c r="AS32" s="150"/>
      <c r="AT32" s="151"/>
      <c r="AU32" s="151"/>
      <c r="AV32" s="152"/>
      <c r="AW32" s="150"/>
      <c r="AX32" s="151"/>
      <c r="AY32" s="151"/>
      <c r="AZ32" s="152"/>
      <c r="BA32" s="150"/>
      <c r="BB32" s="151"/>
      <c r="BC32" s="151"/>
      <c r="BD32" s="152"/>
      <c r="BE32" s="150"/>
      <c r="BF32" s="151"/>
      <c r="BG32" s="151"/>
      <c r="BH32" s="152"/>
      <c r="BI32" s="72"/>
      <c r="BJ32" s="73"/>
    </row>
    <row r="33" spans="1:62" ht="6" customHeight="1">
      <c r="A33" s="71"/>
      <c r="B33" s="72"/>
      <c r="C33" s="29"/>
      <c r="D33" s="30"/>
      <c r="E33" s="30"/>
      <c r="F33" s="31"/>
      <c r="G33" s="153"/>
      <c r="H33" s="154"/>
      <c r="I33" s="154"/>
      <c r="J33" s="155"/>
      <c r="K33" s="153"/>
      <c r="L33" s="154"/>
      <c r="M33" s="154"/>
      <c r="N33" s="155"/>
      <c r="O33" s="153"/>
      <c r="P33" s="154"/>
      <c r="Q33" s="154"/>
      <c r="R33" s="155"/>
      <c r="S33" s="153"/>
      <c r="T33" s="154"/>
      <c r="U33" s="154"/>
      <c r="V33" s="155"/>
      <c r="W33" s="153"/>
      <c r="X33" s="154"/>
      <c r="Y33" s="154"/>
      <c r="Z33" s="155"/>
      <c r="AA33" s="29"/>
      <c r="AB33" s="30"/>
      <c r="AC33" s="30"/>
      <c r="AD33" s="31"/>
      <c r="AE33" s="51"/>
      <c r="AF33" s="51"/>
      <c r="AG33" s="153"/>
      <c r="AH33" s="154"/>
      <c r="AI33" s="154"/>
      <c r="AJ33" s="155"/>
      <c r="AK33" s="153"/>
      <c r="AL33" s="154"/>
      <c r="AM33" s="154"/>
      <c r="AN33" s="155"/>
      <c r="AO33" s="153"/>
      <c r="AP33" s="154"/>
      <c r="AQ33" s="154"/>
      <c r="AR33" s="155"/>
      <c r="AS33" s="153"/>
      <c r="AT33" s="154"/>
      <c r="AU33" s="154"/>
      <c r="AV33" s="155"/>
      <c r="AW33" s="153"/>
      <c r="AX33" s="154"/>
      <c r="AY33" s="154"/>
      <c r="AZ33" s="155"/>
      <c r="BA33" s="153"/>
      <c r="BB33" s="154"/>
      <c r="BC33" s="154"/>
      <c r="BD33" s="155"/>
      <c r="BE33" s="153"/>
      <c r="BF33" s="154"/>
      <c r="BG33" s="154"/>
      <c r="BH33" s="155"/>
      <c r="BI33" s="72"/>
      <c r="BJ33" s="73"/>
    </row>
    <row r="34" spans="1:62" ht="6" customHeight="1">
      <c r="A34" s="71"/>
      <c r="B34" s="72"/>
      <c r="C34" s="139">
        <f>AA25+1</f>
        <v>45998</v>
      </c>
      <c r="D34" s="140"/>
      <c r="E34" s="16"/>
      <c r="F34" s="17"/>
      <c r="G34" s="146">
        <f>C34+1</f>
        <v>45999</v>
      </c>
      <c r="H34" s="147"/>
      <c r="I34" s="32"/>
      <c r="J34" s="33"/>
      <c r="K34" s="146">
        <f>G34+1</f>
        <v>46000</v>
      </c>
      <c r="L34" s="147"/>
      <c r="M34" s="32"/>
      <c r="N34" s="33"/>
      <c r="O34" s="146">
        <f>K34+1</f>
        <v>46001</v>
      </c>
      <c r="P34" s="147"/>
      <c r="Q34" s="32"/>
      <c r="R34" s="33"/>
      <c r="S34" s="146">
        <f>O34+1</f>
        <v>46002</v>
      </c>
      <c r="T34" s="147"/>
      <c r="U34" s="32"/>
      <c r="V34" s="33"/>
      <c r="W34" s="146">
        <f>S34+1</f>
        <v>46003</v>
      </c>
      <c r="X34" s="147"/>
      <c r="Y34" s="32"/>
      <c r="Z34" s="33"/>
      <c r="AA34" s="135">
        <f>W34+1</f>
        <v>46004</v>
      </c>
      <c r="AB34" s="136"/>
      <c r="AC34" s="20"/>
      <c r="AD34" s="21"/>
      <c r="AE34" s="51"/>
      <c r="AF34" s="51"/>
      <c r="AG34" s="139">
        <f>BE25+1</f>
        <v>46026</v>
      </c>
      <c r="AH34" s="140"/>
      <c r="AI34" s="16"/>
      <c r="AJ34" s="17"/>
      <c r="AK34" s="131">
        <f>AG34+1</f>
        <v>46027</v>
      </c>
      <c r="AL34" s="132"/>
      <c r="AM34" s="16"/>
      <c r="AN34" s="17"/>
      <c r="AO34" s="131">
        <f>AK34+1</f>
        <v>46028</v>
      </c>
      <c r="AP34" s="132"/>
      <c r="AQ34" s="16"/>
      <c r="AR34" s="17"/>
      <c r="AS34" s="131">
        <f>AO34+1</f>
        <v>46029</v>
      </c>
      <c r="AT34" s="132"/>
      <c r="AU34" s="16"/>
      <c r="AV34" s="17"/>
      <c r="AW34" s="131">
        <f>AS34+1</f>
        <v>46030</v>
      </c>
      <c r="AX34" s="132"/>
      <c r="AY34" s="16"/>
      <c r="AZ34" s="17"/>
      <c r="BA34" s="131">
        <f>AW34+1</f>
        <v>46031</v>
      </c>
      <c r="BB34" s="132"/>
      <c r="BC34" s="16"/>
      <c r="BD34" s="17"/>
      <c r="BE34" s="135">
        <f>BA34+1</f>
        <v>46032</v>
      </c>
      <c r="BF34" s="136"/>
      <c r="BG34" s="20"/>
      <c r="BH34" s="21"/>
      <c r="BI34" s="72"/>
      <c r="BJ34" s="73"/>
    </row>
    <row r="35" spans="1:62" ht="6" customHeight="1">
      <c r="A35" s="71"/>
      <c r="B35" s="72"/>
      <c r="C35" s="141"/>
      <c r="D35" s="142"/>
      <c r="E35" s="22"/>
      <c r="F35" s="23"/>
      <c r="G35" s="148"/>
      <c r="H35" s="149"/>
      <c r="I35" s="34"/>
      <c r="J35" s="35"/>
      <c r="K35" s="148"/>
      <c r="L35" s="149"/>
      <c r="M35" s="34"/>
      <c r="N35" s="35"/>
      <c r="O35" s="148"/>
      <c r="P35" s="149"/>
      <c r="Q35" s="34"/>
      <c r="R35" s="35"/>
      <c r="S35" s="148"/>
      <c r="T35" s="149"/>
      <c r="U35" s="34"/>
      <c r="V35" s="35"/>
      <c r="W35" s="148"/>
      <c r="X35" s="149"/>
      <c r="Y35" s="34"/>
      <c r="Z35" s="35"/>
      <c r="AA35" s="137"/>
      <c r="AB35" s="138"/>
      <c r="AC35" s="26"/>
      <c r="AD35" s="27"/>
      <c r="AE35" s="51"/>
      <c r="AF35" s="51"/>
      <c r="AG35" s="141"/>
      <c r="AH35" s="142"/>
      <c r="AI35" s="22"/>
      <c r="AJ35" s="23"/>
      <c r="AK35" s="133"/>
      <c r="AL35" s="134"/>
      <c r="AM35" s="22"/>
      <c r="AN35" s="23"/>
      <c r="AO35" s="133"/>
      <c r="AP35" s="134"/>
      <c r="AQ35" s="22"/>
      <c r="AR35" s="23"/>
      <c r="AS35" s="133"/>
      <c r="AT35" s="134"/>
      <c r="AU35" s="22"/>
      <c r="AV35" s="23"/>
      <c r="AW35" s="133"/>
      <c r="AX35" s="134"/>
      <c r="AY35" s="22"/>
      <c r="AZ35" s="23"/>
      <c r="BA35" s="133"/>
      <c r="BB35" s="134"/>
      <c r="BC35" s="22"/>
      <c r="BD35" s="23"/>
      <c r="BE35" s="137"/>
      <c r="BF35" s="138"/>
      <c r="BG35" s="26"/>
      <c r="BH35" s="27"/>
      <c r="BI35" s="72"/>
      <c r="BJ35" s="73"/>
    </row>
    <row r="36" spans="1:62" ht="6" customHeight="1">
      <c r="A36" s="71"/>
      <c r="B36" s="72"/>
      <c r="C36" s="141"/>
      <c r="D36" s="142"/>
      <c r="E36" s="22"/>
      <c r="F36" s="23"/>
      <c r="G36" s="148"/>
      <c r="H36" s="149"/>
      <c r="I36" s="34"/>
      <c r="J36" s="35"/>
      <c r="K36" s="148"/>
      <c r="L36" s="149"/>
      <c r="M36" s="34"/>
      <c r="N36" s="35"/>
      <c r="O36" s="148"/>
      <c r="P36" s="149"/>
      <c r="Q36" s="34"/>
      <c r="R36" s="35"/>
      <c r="S36" s="148"/>
      <c r="T36" s="149"/>
      <c r="U36" s="34"/>
      <c r="V36" s="35"/>
      <c r="W36" s="148"/>
      <c r="X36" s="149"/>
      <c r="Y36" s="34"/>
      <c r="Z36" s="35"/>
      <c r="AA36" s="137"/>
      <c r="AB36" s="138"/>
      <c r="AC36" s="26"/>
      <c r="AD36" s="27"/>
      <c r="AE36" s="51"/>
      <c r="AF36" s="51"/>
      <c r="AG36" s="141"/>
      <c r="AH36" s="142"/>
      <c r="AI36" s="22"/>
      <c r="AJ36" s="23"/>
      <c r="AK36" s="133"/>
      <c r="AL36" s="134"/>
      <c r="AM36" s="22"/>
      <c r="AN36" s="23"/>
      <c r="AO36" s="133"/>
      <c r="AP36" s="134"/>
      <c r="AQ36" s="22"/>
      <c r="AR36" s="23"/>
      <c r="AS36" s="133"/>
      <c r="AT36" s="134"/>
      <c r="AU36" s="22"/>
      <c r="AV36" s="23"/>
      <c r="AW36" s="133"/>
      <c r="AX36" s="134"/>
      <c r="AY36" s="22"/>
      <c r="AZ36" s="23"/>
      <c r="BA36" s="133"/>
      <c r="BB36" s="134"/>
      <c r="BC36" s="22"/>
      <c r="BD36" s="23"/>
      <c r="BE36" s="137"/>
      <c r="BF36" s="138"/>
      <c r="BG36" s="26"/>
      <c r="BH36" s="27"/>
      <c r="BI36" s="72"/>
      <c r="BJ36" s="73"/>
    </row>
    <row r="37" spans="1:62" ht="6" customHeight="1">
      <c r="A37" s="71"/>
      <c r="B37" s="72"/>
      <c r="C37" s="28"/>
      <c r="D37" s="26"/>
      <c r="E37" s="26"/>
      <c r="F37" s="27"/>
      <c r="G37" s="143"/>
      <c r="H37" s="144"/>
      <c r="I37" s="144"/>
      <c r="J37" s="145"/>
      <c r="K37" s="143"/>
      <c r="L37" s="144"/>
      <c r="M37" s="144"/>
      <c r="N37" s="145"/>
      <c r="O37" s="143"/>
      <c r="P37" s="144"/>
      <c r="Q37" s="144"/>
      <c r="R37" s="145"/>
      <c r="S37" s="143"/>
      <c r="T37" s="144"/>
      <c r="U37" s="144"/>
      <c r="V37" s="145"/>
      <c r="W37" s="143"/>
      <c r="X37" s="144"/>
      <c r="Y37" s="144"/>
      <c r="Z37" s="145"/>
      <c r="AA37" s="28"/>
      <c r="AB37" s="26"/>
      <c r="AC37" s="26"/>
      <c r="AD37" s="27"/>
      <c r="AE37" s="51"/>
      <c r="AF37" s="51"/>
      <c r="AG37" s="143"/>
      <c r="AH37" s="144"/>
      <c r="AI37" s="144"/>
      <c r="AJ37" s="145"/>
      <c r="AK37" s="143"/>
      <c r="AL37" s="144"/>
      <c r="AM37" s="144"/>
      <c r="AN37" s="145"/>
      <c r="AO37" s="143"/>
      <c r="AP37" s="144"/>
      <c r="AQ37" s="144"/>
      <c r="AR37" s="145"/>
      <c r="AS37" s="143"/>
      <c r="AT37" s="144"/>
      <c r="AU37" s="144"/>
      <c r="AV37" s="145"/>
      <c r="AW37" s="143"/>
      <c r="AX37" s="144"/>
      <c r="AY37" s="144"/>
      <c r="AZ37" s="145"/>
      <c r="BA37" s="143"/>
      <c r="BB37" s="144"/>
      <c r="BC37" s="144"/>
      <c r="BD37" s="145"/>
      <c r="BE37" s="143"/>
      <c r="BF37" s="144"/>
      <c r="BG37" s="144"/>
      <c r="BH37" s="145"/>
      <c r="BI37" s="72"/>
      <c r="BJ37" s="73"/>
    </row>
    <row r="38" spans="1:62" ht="6" customHeight="1">
      <c r="A38" s="71"/>
      <c r="B38" s="72"/>
      <c r="C38" s="28"/>
      <c r="D38" s="26"/>
      <c r="E38" s="26"/>
      <c r="F38" s="27"/>
      <c r="G38" s="143"/>
      <c r="H38" s="144"/>
      <c r="I38" s="144"/>
      <c r="J38" s="145"/>
      <c r="K38" s="143"/>
      <c r="L38" s="144"/>
      <c r="M38" s="144"/>
      <c r="N38" s="145"/>
      <c r="O38" s="143"/>
      <c r="P38" s="144"/>
      <c r="Q38" s="144"/>
      <c r="R38" s="145"/>
      <c r="S38" s="143"/>
      <c r="T38" s="144"/>
      <c r="U38" s="144"/>
      <c r="V38" s="145"/>
      <c r="W38" s="143"/>
      <c r="X38" s="144"/>
      <c r="Y38" s="144"/>
      <c r="Z38" s="145"/>
      <c r="AA38" s="28"/>
      <c r="AB38" s="26"/>
      <c r="AC38" s="26"/>
      <c r="AD38" s="27"/>
      <c r="AE38" s="51"/>
      <c r="AF38" s="51"/>
      <c r="AG38" s="143"/>
      <c r="AH38" s="144"/>
      <c r="AI38" s="144"/>
      <c r="AJ38" s="145"/>
      <c r="AK38" s="143"/>
      <c r="AL38" s="144"/>
      <c r="AM38" s="144"/>
      <c r="AN38" s="145"/>
      <c r="AO38" s="143"/>
      <c r="AP38" s="144"/>
      <c r="AQ38" s="144"/>
      <c r="AR38" s="145"/>
      <c r="AS38" s="143"/>
      <c r="AT38" s="144"/>
      <c r="AU38" s="144"/>
      <c r="AV38" s="145"/>
      <c r="AW38" s="143"/>
      <c r="AX38" s="144"/>
      <c r="AY38" s="144"/>
      <c r="AZ38" s="145"/>
      <c r="BA38" s="143"/>
      <c r="BB38" s="144"/>
      <c r="BC38" s="144"/>
      <c r="BD38" s="145"/>
      <c r="BE38" s="143"/>
      <c r="BF38" s="144"/>
      <c r="BG38" s="144"/>
      <c r="BH38" s="145"/>
      <c r="BI38" s="72"/>
      <c r="BJ38" s="73"/>
    </row>
    <row r="39" spans="1:62" ht="6" customHeight="1">
      <c r="A39" s="71"/>
      <c r="B39" s="72"/>
      <c r="C39" s="28"/>
      <c r="D39" s="26"/>
      <c r="E39" s="26"/>
      <c r="F39" s="27"/>
      <c r="G39" s="150"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51"/>
      <c r="I39" s="151"/>
      <c r="J39" s="152"/>
      <c r="K39" s="150"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39" s="151"/>
      <c r="M39" s="151"/>
      <c r="N39" s="152"/>
      <c r="O39" s="150"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51"/>
      <c r="Q39" s="151"/>
      <c r="R39" s="152"/>
      <c r="S39" s="150"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51"/>
      <c r="U39" s="151"/>
      <c r="V39" s="152"/>
      <c r="W39" s="150"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51"/>
      <c r="Y39" s="151"/>
      <c r="Z39" s="152"/>
      <c r="AA39" s="28"/>
      <c r="AB39" s="26"/>
      <c r="AC39" s="26"/>
      <c r="AD39" s="27"/>
      <c r="AE39" s="51"/>
      <c r="AF39" s="51"/>
      <c r="AG39" s="150" t="str">
        <f>IF(DAY(AG34)&lt;=3,"",IF(DAY(AG25)&lt;=7,(IF(VLOOKUP($AA$10,'年始変更 '!$B$1:$M$370,2,FALSE)="第2日曜日","可燃",IF(VLOOKUP($AA$10,'年始変更 '!$B$1:$M$370,3,FALSE)="第2日曜日","可燃",IF(VLOOKUP($AA$10,'年始変更 '!$B$1:$M$370,4,FALSE)="第2日曜日","可燃",IF(VLOOKUP($AA$10,'年始変更 '!$B$1:$M$370,5,FALSE)="第2日曜日","可燃",IF(VLOOKUP($AA$10,'年始変更 '!$B$1:$M$370,6,FALSE)="第2日曜日","可燃",IF(VLOOKUP($AA$10,'年始変更 '!$B$1:$M$370,7,FALSE)="第2日曜日","可燃",IF(VLOOKUP($AA$10,'年始変更 '!$B$1:$M$370,8,FALSE)="第2日曜日","可燃",IF(VLOOKUP($AA$10,'年始変更 '!$B$1:$M$370,9,FALSE)="第2日曜日","不燃",IF(VLOOKUP($AA$10,'年始変更 '!$B$1:$M$370,10,FALSE)="第2日曜日","大型可燃",IF(VLOOKUP($AA$10,'年始変更 '!$B$1:$M$370,11,FALSE)="第2日曜日","リサイクル",IF(VLOOKUP($AA$10,'年始変更 '!$B$1:$M$370,12,FALSE)="第2日曜日","リサイクル"," ")))))))))))),(IF(VLOOKUP($AA$10,'年始変更 '!$B$1:$M$370,2,FALSE)="第1日曜日","可燃",IF(VLOOKUP($AA$10,'年始変更 '!$B$1:$M$370,3,FALSE)="第1日曜日","可燃",IF(VLOOKUP($AA$10,'年始変更 '!$B$1:$M$370,4,FALSE)="第1日曜日","可燃",IF(VLOOKUP($AA$10,'年始変更 '!$B$1:$M$370,5,FALSE)="第1日曜日","可燃",IF(VLOOKUP($AA$10,'年始変更 '!$B$1:$M$370,6,FALSE)="第1日曜日","可燃",IF(VLOOKUP($AA$10,'年始変更 '!$B$1:$M$370,7,FALSE)="第1日曜日","可燃",IF(VLOOKUP($AA$10,'年始変更 '!$B$1:$M$370,8,FALSE)="第1日曜日","可燃",IF(VLOOKUP($AA$10,'年始変更 '!$B$1:$M$370,9,FALSE)="第1日曜日","不燃",IF(VLOOKUP($AA$10,'年始変更 '!$B$1:$M$370,10,FALSE)="第1日曜日","大型可燃",IF(VLOOKUP($AA$10,'年始変更 '!$B$1:$M$370,11,FALSE)="第1日曜日","リサイクル",IF(VLOOKUP($AA$10,'年始変更 '!$B$1:$M$370,12,FALSE)="第1日曜日","リサイクル"," "))))))))))))))</f>
        <v xml:space="preserve"> </v>
      </c>
      <c r="AH39" s="151"/>
      <c r="AI39" s="151"/>
      <c r="AJ39" s="152"/>
      <c r="AK39" s="150" t="str">
        <f>IF(DAY(AK34)&lt;=3,"",IF(DAY(AK25)&lt;=7,(IF(VLOOKUP($AA$10,'年始変更 '!$B$1:$M$370,2,FALSE)="第2月曜日","可燃",IF(VLOOKUP($AA$10,'年始変更 '!$B$1:$M$370,3,FALSE)="第2月曜日","可燃",IF(VLOOKUP($AA$10,'年始変更 '!$B$1:$M$370,4,FALSE)="第2月曜日","可燃",IF(VLOOKUP($AA$10,'年始変更 '!$B$1:$M$370,5,FALSE)="第2月曜日","可燃",IF(VLOOKUP($AA$10,'年始変更 '!$B$1:$M$370,6,FALSE)="第2月曜日","可燃",IF(VLOOKUP($AA$10,'年始変更 '!$B$1:$M$370,7,FALSE)="第2月曜日","可燃",IF(VLOOKUP($AA$10,'年始変更 '!$B$1:$M$370,8,FALSE)="第2月曜日","可燃",IF(VLOOKUP($AA$10,'年始変更 '!$B$1:$M$370,9,FALSE)="第2月曜日","不燃",IF(VLOOKUP($AA$10,'年始変更 '!$B$1:$M$370,10,FALSE)="第2月曜日","大型可燃",IF(VLOOKUP($AA$10,'年始変更 '!$B$1:$M$370,11,FALSE)="第2月曜日","リサイクル",IF(VLOOKUP($AA$10,'年始変更 '!$B$1:$M$370,12,FALSE)="第2月曜日","リサイクル"," ")))))))))))),(IF(VLOOKUP($AA$10,'年始変更 '!$B$1:$M$370,2,FALSE)="第1月曜日","可燃",IF(VLOOKUP($AA$10,'年始変更 '!$B$1:$M$370,3,FALSE)="第1月曜日","可燃",IF(VLOOKUP($AA$10,'年始変更 '!$B$1:$M$370,4,FALSE)="第1月曜日","可燃",IF(VLOOKUP($AA$10,'年始変更 '!$B$1:$M$370,5,FALSE)="第1月曜日","可燃",IF(VLOOKUP($AA$10,'年始変更 '!$B$1:$M$370,6,FALSE)="第1月曜日","可燃",IF(VLOOKUP($AA$10,'年始変更 '!$B$1:$M$370,7,FALSE)="第1月曜日","可燃",IF(VLOOKUP($AA$10,'年始変更 '!$B$1:$M$370,8,FALSE)="第1月曜日","可燃",IF(VLOOKUP($AA$10,'年始変更 '!$B$1:$M$370,9,FALSE)="第1月曜日","不燃",IF(VLOOKUP($AA$10,'年始変更 '!$B$1:$M$370,10,FALSE)="第1月曜日","大型可燃",IF(VLOOKUP($AA$10,'年始変更 '!$B$1:$M$370,11,FALSE)="第1月曜日","リサイクル",IF(VLOOKUP($AA$10,'年始変更 '!$B$1:$M$370,12,FALSE)="第1月曜日","リサイクル"," "))))))))))))))</f>
        <v>可燃</v>
      </c>
      <c r="AL39" s="151"/>
      <c r="AM39" s="151"/>
      <c r="AN39" s="152"/>
      <c r="AO39" s="226" t="str">
        <f>IF(DAY(AO25)&lt;=7,(IF(VLOOKUP($AA$10,'年始変更 '!$B$1:$M$370,2,FALSE)="第2火曜日","可燃",IF(VLOOKUP($AA$10,'年始変更 '!$B$1:$M$370,3,FALSE)="第2火曜日","可燃",IF(VLOOKUP($AA$10,'年始変更 '!$B$1:$M$370,4,FALSE)="第2火曜日","可燃",IF(VLOOKUP($AA$10,'年始変更 '!$B$1:$M$370,5,FALSE)="第2火曜日","可燃",IF(VLOOKUP($AA$10,'年始変更 '!$B$1:$M$370,6,FALSE)="第2火曜日","可燃",IF(VLOOKUP($AA$10,'年始変更 '!$B$1:$M$370,7,FALSE)="第2火曜日","可燃",IF(VLOOKUP($AA$10,'年始変更 '!$B$1:$M$370,8,FALSE)="第2火曜日","可燃",IF(VLOOKUP($AA$10,'年始変更 '!$B$1:$M$370,9,FALSE)="第2火曜日","不燃",IF(VLOOKUP($AA$10,'年始変更 '!$B$1:$M$370,10,FALSE)="第2火曜日","大型可燃",IF(VLOOKUP($AA$10,'年始変更 '!$B$1:$M$370,11,FALSE)="第2火曜日","リサイクル",IF(VLOOKUP($AA$10,'年始変更 '!$B$1:$M$370,12,FALSE)="第2火曜日","リサイクル"," ")))))))))))),(IF(VLOOKUP($AA$10,'年始変更 '!$B$1:$M$370,2,FALSE)="第1火曜日","可燃",IF(VLOOKUP($AA$10,'年始変更 '!$B$1:$M$370,3,FALSE)="第1火曜日","可燃",IF(VLOOKUP($AA$10,'年始変更 '!$B$1:$M$370,4,FALSE)="第1火曜日","可燃",IF(VLOOKUP($AA$10,'年始変更 '!$B$1:$M$370,5,FALSE)="第1火曜日","可燃",IF(VLOOKUP($AA$10,'年始変更 '!$B$1:$M$370,6,FALSE)="第1火曜日","可燃",IF(VLOOKUP($AA$10,'年始変更 '!$B$1:$M$370,7,FALSE)="第1火曜日","可燃",IF(VLOOKUP($AA$10,'年始変更 '!$B$1:$M$370,8,FALSE)="第1火曜日","可燃",IF(VLOOKUP($AA$10,'年始変更 '!$B$1:$M$370,9,FALSE)="第1火曜日","不燃",IF(VLOOKUP($AA$10,'年始変更 '!$B$1:$M$370,10,FALSE)="第1火曜日","大型可燃",IF(VLOOKUP($AA$10,'年始変更 '!$B$1:$M$370,11,FALSE)="第1火曜日","リサイクル",IF(VLOOKUP($AA$10,'年始変更 '!$B$1:$M$370,12,FALSE)="第1火曜日","リサイクル"," ")))))))))))))</f>
        <v xml:space="preserve"> </v>
      </c>
      <c r="AP39" s="227"/>
      <c r="AQ39" s="227"/>
      <c r="AR39" s="228"/>
      <c r="AS39" s="226" t="str">
        <f>IF(DAY(AS25)&lt;=7,(IF(VLOOKUP($AA$10,'年始変更 '!$B$1:$M$370,2,FALSE)="第2水曜日","可燃",IF(VLOOKUP($AA$10,'年始変更 '!$B$1:$M$370,3,FALSE)="第2水曜日","可燃",IF(VLOOKUP($AA$10,'年始変更 '!$B$1:$M$370,4,FALSE)="第2水曜日","可燃",IF(VLOOKUP($AA$10,'年始変更 '!$B$1:$M$370,5,FALSE)="第2水曜日","可燃",IF(VLOOKUP($AA$10,'年始変更 '!$B$1:$M$370,6,FALSE)="第2水曜日","可燃",IF(VLOOKUP($AA$10,'年始変更 '!$B$1:$M$370,7,FALSE)="第2水曜日","可燃",IF(VLOOKUP($AA$10,'年始変更 '!$B$1:$M$370,8,FALSE)="第2水曜日","可燃",IF(VLOOKUP($AA$10,'年始変更 '!$B$1:$M$370,9,FALSE)="第2水曜日","不燃",IF(VLOOKUP($AA$10,'年始変更 '!$B$1:$M$370,10,FALSE)="第2水曜日","大型可燃",IF(VLOOKUP($AA$10,'年始変更 '!$B$1:$M$370,11,FALSE)="第2水曜日","リサイクル",IF(VLOOKUP($AA$10,'年始変更 '!$B$1:$M$370,12,FALSE)="第2水曜日","リサイクル"," ")))))))))))),(IF(VLOOKUP($AA$10,'年始変更 '!$B$1:$M$370,2,FALSE)="第1水曜日","可燃",IF(VLOOKUP($AA$10,'年始変更 '!$B$1:$M$370,3,FALSE)="第1水曜日","可燃",IF(VLOOKUP($AA$10,'年始変更 '!$B$1:$M$370,4,FALSE)="第1水曜日","可燃",IF(VLOOKUP($AA$10,'年始変更 '!$B$1:$M$370,5,FALSE)="第1水曜日","可燃",IF(VLOOKUP($AA$10,'年始変更 '!$B$1:$M$370,6,FALSE)="第1水曜日","可燃",IF(VLOOKUP($AA$10,'年始変更 '!$B$1:$M$370,7,FALSE)="第1水曜日","可燃",IF(VLOOKUP($AA$10,'年始変更 '!$B$1:$M$370,8,FALSE)="第1水曜日","可燃",IF(VLOOKUP($AA$10,'年始変更 '!$B$1:$M$370,9,FALSE)="第1水曜日","不燃",IF(VLOOKUP($AA$10,'年始変更 '!$B$1:$M$370,10,FALSE)="第1水曜日","大型可燃",IF(VLOOKUP($AA$10,'年始変更 '!$B$1:$M$370,11,FALSE)="第1水曜日","リサイクル",IF(VLOOKUP($AA$10,'年始変更 '!$B$1:$M$370,12,FALSE)="第1水曜日","リサイクル"," ")))))))))))))</f>
        <v>リサイクル</v>
      </c>
      <c r="AT39" s="227"/>
      <c r="AU39" s="227"/>
      <c r="AV39" s="228"/>
      <c r="AW39" s="226" t="str">
        <f>IF(DAY(AW25)&lt;=7,(IF(VLOOKUP($AA$10,'年始変更 '!$B$1:$M$370,2,FALSE)="第2木曜日","可燃",IF(VLOOKUP($AA$10,'年始変更 '!$B$1:$M$370,3,FALSE)="第2木曜日","可燃",IF(VLOOKUP($AA$10,'年始変更 '!$B$1:$M$370,4,FALSE)="第2木曜日","可燃",IF(VLOOKUP($AA$10,'年始変更 '!$B$1:$M$370,5,FALSE)="第2木曜日","可燃",IF(VLOOKUP($AA$10,'年始変更 '!$B$1:$M$370,6,FALSE)="第2木曜日","可燃",IF(VLOOKUP($AA$10,'年始変更 '!$B$1:$M$370,7,FALSE)="第2木曜日","可燃",IF(VLOOKUP($AA$10,'年始変更 '!$B$1:$M$370,8,FALSE)="第2木曜日","可燃",IF(VLOOKUP($AA$10,'年始変更 '!$B$1:$M$370,9,FALSE)="第2木曜日","不燃",IF(VLOOKUP($AA$10,'年始変更 '!$B$1:$M$370,10,FALSE)="第2木曜日","大型可燃",IF(VLOOKUP($AA$10,'年始変更 '!$B$1:$M$370,11,FALSE)="第2木曜日","リサイクル",IF(VLOOKUP($AA$10,'年始変更 '!$B$1:$M$370,12,FALSE)="第2木曜日","リサイクル"," ")))))))))))),(IF(VLOOKUP($AA$10,'年始変更 '!$B$1:$M$370,2,FALSE)="第1木曜日","可燃",IF(VLOOKUP($AA$10,'年始変更 '!$B$1:$M$370,3,FALSE)="第1木曜日","可燃",IF(VLOOKUP($AA$10,'年始変更 '!$B$1:$M$370,4,FALSE)="第1木曜日","可燃",IF(VLOOKUP($AA$10,'年始変更 '!$B$1:$M$370,5,FALSE)="第1木曜日","可燃",IF(VLOOKUP($AA$10,'年始変更 '!$B$1:$M$370,6,FALSE)="第1木曜日","可燃",IF(VLOOKUP($AA$10,'年始変更 '!$B$1:$M$370,7,FALSE)="第1木曜日","可燃",IF(VLOOKUP($AA$10,'年始変更 '!$B$1:$M$370,8,FALSE)="第1木曜日","可燃",IF(VLOOKUP($AA$10,'年始変更 '!$B$1:$M$370,9,FALSE)="第1木曜日","不燃",IF(VLOOKUP($AA$10,'年始変更 '!$B$1:$M$370,10,FALSE)="第1木曜日","大型可燃",IF(VLOOKUP($AA$10,'年始変更 '!$B$1:$M$370,11,FALSE)="第1木曜日","リサイクル",IF(VLOOKUP($AA$10,'年始変更 '!$B$1:$M$370,12,FALSE)="第1木曜日","リサイクル"," ")))))))))))))</f>
        <v>可燃</v>
      </c>
      <c r="AX39" s="227"/>
      <c r="AY39" s="227"/>
      <c r="AZ39" s="228"/>
      <c r="BA39" s="226" t="str">
        <f>IF(DAY(BA25)&lt;=7,(IF(VLOOKUP($AA$10,'年始変更 '!$B$1:$M$370,2,FALSE)="第2金曜日","可燃",IF(VLOOKUP($AA$10,'年始変更 '!$B$1:$M$370,3,FALSE)="第2金曜日","可燃",IF(VLOOKUP($AA$10,'年始変更 '!$B$1:$M$370,4,FALSE)="第2金曜日","可燃",IF(VLOOKUP($AA$10,'年始変更 '!$B$1:$M$370,5,FALSE)="第2金曜日","可燃",IF(VLOOKUP($AA$10,'年始変更 '!$B$1:$M$370,6,FALSE)="第2金曜日","可燃",IF(VLOOKUP($AA$10,'年始変更 '!$B$1:$M$370,7,FALSE)="第2金曜日","可燃",IF(VLOOKUP($AA$10,'年始変更 '!$B$1:$M$370,8,FALSE)="第2金曜日","可燃",IF(VLOOKUP($AA$10,'年始変更 '!$B$1:$M$370,9,FALSE)="第2金曜日","不燃",IF(VLOOKUP($AA$10,'年始変更 '!$B$1:$M$370,10,FALSE)="第2金曜日","大型可燃",IF(VLOOKUP($AA$10,'年始変更 '!$B$1:$M$370,11,FALSE)="第2金曜日","リサイクル",IF(VLOOKUP($AA$10,'年始変更 '!$B$1:$M$370,12,FALSE)="第2金曜日","リサイクル"," ")))))))))))),(IF(VLOOKUP($AA$10,'年始変更 '!$B$1:$M$370,2,FALSE)="第1金曜日","可燃",IF(VLOOKUP($AA$10,'年始変更 '!$B$1:$M$370,3,FALSE)="第1金曜日","可燃",IF(VLOOKUP($AA$10,'年始変更 '!$B$1:$M$370,4,FALSE)="第1金曜日","可燃",IF(VLOOKUP($AA$10,'年始変更 '!$B$1:$M$370,5,FALSE)="第1金曜日","可燃",IF(VLOOKUP($AA$10,'年始変更 '!$B$1:$M$370,6,FALSE)="第1金曜日","可燃",IF(VLOOKUP($AA$10,'年始変更 '!$B$1:$M$370,7,FALSE)="第1金曜日","可燃",IF(VLOOKUP($AA$10,'年始変更 '!$B$1:$M$370,8,FALSE)="第1金曜日","可燃",IF(VLOOKUP($AA$10,'年始変更 '!$B$1:$M$370,9,FALSE)="第1金曜日","不燃",IF(VLOOKUP($AA$10,'年始変更 '!$B$1:$M$370,10,FALSE)="第1金曜日","大型可燃",IF(VLOOKUP($AA$10,'年始変更 '!$B$1:$M$370,11,FALSE)="第1金曜日","リサイクル",IF(VLOOKUP($AA$10,'年始変更 '!$B$1:$M$370,12,FALSE)="第1金曜日","リサイクル"," ")))))))))))))</f>
        <v xml:space="preserve"> </v>
      </c>
      <c r="BB39" s="227"/>
      <c r="BC39" s="227"/>
      <c r="BD39" s="228"/>
      <c r="BE39" s="226" t="str">
        <f>IF(DAY(BE25)&lt;=7,(IF(VLOOKUP($AA$10,'年始変更 '!$B$1:$M$370,2,FALSE)="第2土曜日","可燃",IF(VLOOKUP($AA$10,'年始変更 '!$B$1:$M$370,3,FALSE)="第2土曜日","可燃",IF(VLOOKUP($AA$10,'年始変更 '!$B$1:$M$370,4,FALSE)="第2土曜日","可燃",IF(VLOOKUP($AA$10,'年始変更 '!$B$1:$M$370,5,FALSE)="第2土曜日","可燃",IF(VLOOKUP($AA$10,'年始変更 '!$B$1:$M$370,6,FALSE)="第2土曜日","可燃",IF(VLOOKUP($AA$10,'年始変更 '!$B$1:$M$370,7,FALSE)="第2土曜日","可燃",IF(VLOOKUP($AA$10,'年始変更 '!$B$1:$M$370,8,FALSE)="第2土曜日","可燃",IF(VLOOKUP($AA$10,'年始変更 '!$B$1:$M$370,9,FALSE)="第2土曜日","不燃",IF(VLOOKUP($AA$10,'年始変更 '!$B$1:$M$370,10,FALSE)="第2土曜日","大型可燃",IF(VLOOKUP($AA$10,'年始変更 '!$B$1:$M$370,11,FALSE)="第2土曜日","リサイクル",IF(VLOOKUP($AA$10,'年始変更 '!$B$1:$M$370,12,FALSE)="第2土曜日","リサイクル"," ")))))))))))),(IF(VLOOKUP($AA$10,'年始変更 '!$B$1:$M$370,2,FALSE)="第1土曜日","可燃",IF(VLOOKUP($AA$10,'年始変更 '!$B$1:$M$370,3,FALSE)="第1土曜日","可燃",IF(VLOOKUP($AA$10,'年始変更 '!$B$1:$M$370,4,FALSE)="第1土曜日","可燃",IF(VLOOKUP($AA$10,'年始変更 '!$B$1:$M$370,5,FALSE)="第1土曜日","可燃",IF(VLOOKUP($AA$10,'年始変更 '!$B$1:$M$370,6,FALSE)="第1土曜日","可燃",IF(VLOOKUP($AA$10,'年始変更 '!$B$1:$M$370,7,FALSE)="第1土曜日","可燃",IF(VLOOKUP($AA$10,'年始変更 '!$B$1:$M$370,8,FALSE)="第1土曜日","可燃",IF(VLOOKUP($AA$10,'年始変更 '!$B$1:$M$370,9,FALSE)="第1土曜日","不燃",IF(VLOOKUP($AA$10,'年始変更 '!$B$1:$M$370,10,FALSE)="第1土曜日","大型可燃",IF(VLOOKUP($AA$10,'年始変更 '!$B$1:$M$370,11,FALSE)="第1土曜日","リサイクル",IF(VLOOKUP($AA$10,'年始変更 '!$B$1:$M$370,12,FALSE)="第1土曜日","リサイクル"," ")))))))))))))</f>
        <v xml:space="preserve"> </v>
      </c>
      <c r="BF39" s="227"/>
      <c r="BG39" s="227"/>
      <c r="BH39" s="228"/>
      <c r="BI39" s="72"/>
      <c r="BJ39" s="73"/>
    </row>
    <row r="40" spans="1:62" ht="6" customHeight="1">
      <c r="A40" s="71"/>
      <c r="B40" s="72"/>
      <c r="C40" s="28"/>
      <c r="D40" s="26"/>
      <c r="E40" s="26"/>
      <c r="F40" s="27"/>
      <c r="G40" s="150"/>
      <c r="H40" s="151"/>
      <c r="I40" s="151"/>
      <c r="J40" s="152"/>
      <c r="K40" s="150"/>
      <c r="L40" s="151"/>
      <c r="M40" s="151"/>
      <c r="N40" s="152"/>
      <c r="O40" s="150"/>
      <c r="P40" s="151"/>
      <c r="Q40" s="151"/>
      <c r="R40" s="152"/>
      <c r="S40" s="150"/>
      <c r="T40" s="151"/>
      <c r="U40" s="151"/>
      <c r="V40" s="152"/>
      <c r="W40" s="150"/>
      <c r="X40" s="151"/>
      <c r="Y40" s="151"/>
      <c r="Z40" s="152"/>
      <c r="AA40" s="28"/>
      <c r="AB40" s="26"/>
      <c r="AC40" s="26"/>
      <c r="AD40" s="27"/>
      <c r="AE40" s="51"/>
      <c r="AF40" s="51"/>
      <c r="AG40" s="150"/>
      <c r="AH40" s="151"/>
      <c r="AI40" s="151"/>
      <c r="AJ40" s="152"/>
      <c r="AK40" s="150"/>
      <c r="AL40" s="151"/>
      <c r="AM40" s="151"/>
      <c r="AN40" s="152"/>
      <c r="AO40" s="226"/>
      <c r="AP40" s="227"/>
      <c r="AQ40" s="227"/>
      <c r="AR40" s="228"/>
      <c r="AS40" s="226"/>
      <c r="AT40" s="227"/>
      <c r="AU40" s="227"/>
      <c r="AV40" s="228"/>
      <c r="AW40" s="226"/>
      <c r="AX40" s="227"/>
      <c r="AY40" s="227"/>
      <c r="AZ40" s="228"/>
      <c r="BA40" s="226"/>
      <c r="BB40" s="227"/>
      <c r="BC40" s="227"/>
      <c r="BD40" s="228"/>
      <c r="BE40" s="226"/>
      <c r="BF40" s="227"/>
      <c r="BG40" s="227"/>
      <c r="BH40" s="228"/>
      <c r="BI40" s="72"/>
      <c r="BJ40" s="73"/>
    </row>
    <row r="41" spans="1:62" ht="6" customHeight="1">
      <c r="A41" s="71"/>
      <c r="B41" s="72"/>
      <c r="C41" s="28"/>
      <c r="D41" s="26"/>
      <c r="E41" s="26"/>
      <c r="F41" s="27"/>
      <c r="G41" s="150"/>
      <c r="H41" s="151"/>
      <c r="I41" s="151"/>
      <c r="J41" s="152"/>
      <c r="K41" s="150"/>
      <c r="L41" s="151"/>
      <c r="M41" s="151"/>
      <c r="N41" s="152"/>
      <c r="O41" s="150"/>
      <c r="P41" s="151"/>
      <c r="Q41" s="151"/>
      <c r="R41" s="152"/>
      <c r="S41" s="150"/>
      <c r="T41" s="151"/>
      <c r="U41" s="151"/>
      <c r="V41" s="152"/>
      <c r="W41" s="150"/>
      <c r="X41" s="151"/>
      <c r="Y41" s="151"/>
      <c r="Z41" s="152"/>
      <c r="AA41" s="28"/>
      <c r="AB41" s="26"/>
      <c r="AC41" s="26"/>
      <c r="AD41" s="27"/>
      <c r="AE41" s="51"/>
      <c r="AF41" s="51"/>
      <c r="AG41" s="150"/>
      <c r="AH41" s="151"/>
      <c r="AI41" s="151"/>
      <c r="AJ41" s="152"/>
      <c r="AK41" s="150"/>
      <c r="AL41" s="151"/>
      <c r="AM41" s="151"/>
      <c r="AN41" s="152"/>
      <c r="AO41" s="226"/>
      <c r="AP41" s="227"/>
      <c r="AQ41" s="227"/>
      <c r="AR41" s="228"/>
      <c r="AS41" s="226"/>
      <c r="AT41" s="227"/>
      <c r="AU41" s="227"/>
      <c r="AV41" s="228"/>
      <c r="AW41" s="226"/>
      <c r="AX41" s="227"/>
      <c r="AY41" s="227"/>
      <c r="AZ41" s="228"/>
      <c r="BA41" s="226"/>
      <c r="BB41" s="227"/>
      <c r="BC41" s="227"/>
      <c r="BD41" s="228"/>
      <c r="BE41" s="226"/>
      <c r="BF41" s="227"/>
      <c r="BG41" s="227"/>
      <c r="BH41" s="228"/>
      <c r="BI41" s="72"/>
      <c r="BJ41" s="73"/>
    </row>
    <row r="42" spans="1:62" ht="6" customHeight="1">
      <c r="A42" s="71"/>
      <c r="B42" s="72"/>
      <c r="C42" s="29"/>
      <c r="D42" s="30"/>
      <c r="E42" s="30"/>
      <c r="F42" s="31"/>
      <c r="G42" s="153"/>
      <c r="H42" s="154"/>
      <c r="I42" s="154"/>
      <c r="J42" s="155"/>
      <c r="K42" s="153"/>
      <c r="L42" s="154"/>
      <c r="M42" s="154"/>
      <c r="N42" s="155"/>
      <c r="O42" s="153"/>
      <c r="P42" s="154"/>
      <c r="Q42" s="154"/>
      <c r="R42" s="155"/>
      <c r="S42" s="153"/>
      <c r="T42" s="154"/>
      <c r="U42" s="154"/>
      <c r="V42" s="155"/>
      <c r="W42" s="153"/>
      <c r="X42" s="154"/>
      <c r="Y42" s="154"/>
      <c r="Z42" s="155"/>
      <c r="AA42" s="29"/>
      <c r="AB42" s="30"/>
      <c r="AC42" s="30"/>
      <c r="AD42" s="31"/>
      <c r="AE42" s="51"/>
      <c r="AF42" s="51"/>
      <c r="AG42" s="153"/>
      <c r="AH42" s="154"/>
      <c r="AI42" s="154"/>
      <c r="AJ42" s="155"/>
      <c r="AK42" s="153"/>
      <c r="AL42" s="154"/>
      <c r="AM42" s="154"/>
      <c r="AN42" s="155"/>
      <c r="AO42" s="229"/>
      <c r="AP42" s="230"/>
      <c r="AQ42" s="230"/>
      <c r="AR42" s="231"/>
      <c r="AS42" s="229"/>
      <c r="AT42" s="230"/>
      <c r="AU42" s="230"/>
      <c r="AV42" s="231"/>
      <c r="AW42" s="229"/>
      <c r="AX42" s="230"/>
      <c r="AY42" s="230"/>
      <c r="AZ42" s="231"/>
      <c r="BA42" s="229"/>
      <c r="BB42" s="230"/>
      <c r="BC42" s="230"/>
      <c r="BD42" s="231"/>
      <c r="BE42" s="229"/>
      <c r="BF42" s="230"/>
      <c r="BG42" s="230"/>
      <c r="BH42" s="231"/>
      <c r="BI42" s="72"/>
      <c r="BJ42" s="73"/>
    </row>
    <row r="43" spans="1:62" ht="6" customHeight="1">
      <c r="A43" s="71"/>
      <c r="B43" s="72"/>
      <c r="C43" s="139">
        <f>AA34+1</f>
        <v>46005</v>
      </c>
      <c r="D43" s="140"/>
      <c r="E43" s="16"/>
      <c r="F43" s="17"/>
      <c r="G43" s="146">
        <f>C43+1</f>
        <v>46006</v>
      </c>
      <c r="H43" s="147"/>
      <c r="I43" s="32"/>
      <c r="J43" s="33"/>
      <c r="K43" s="146">
        <f>G43+1</f>
        <v>46007</v>
      </c>
      <c r="L43" s="147"/>
      <c r="M43" s="32"/>
      <c r="N43" s="33"/>
      <c r="O43" s="146">
        <f>K43+1</f>
        <v>46008</v>
      </c>
      <c r="P43" s="147"/>
      <c r="Q43" s="32"/>
      <c r="R43" s="33"/>
      <c r="S43" s="146">
        <f>O43+1</f>
        <v>46009</v>
      </c>
      <c r="T43" s="147"/>
      <c r="U43" s="36"/>
      <c r="V43" s="37"/>
      <c r="W43" s="146">
        <f>S43+1</f>
        <v>46010</v>
      </c>
      <c r="X43" s="147"/>
      <c r="Y43" s="32"/>
      <c r="Z43" s="33"/>
      <c r="AA43" s="135">
        <f>W43+1</f>
        <v>46011</v>
      </c>
      <c r="AB43" s="136"/>
      <c r="AC43" s="20"/>
      <c r="AD43" s="21"/>
      <c r="AE43" s="51"/>
      <c r="AF43" s="51"/>
      <c r="AG43" s="139">
        <f>BE34+1</f>
        <v>46033</v>
      </c>
      <c r="AH43" s="140"/>
      <c r="AI43" s="16"/>
      <c r="AJ43" s="17"/>
      <c r="AK43" s="131">
        <f>AG43+1</f>
        <v>46034</v>
      </c>
      <c r="AL43" s="132"/>
      <c r="AM43" s="16"/>
      <c r="AN43" s="17"/>
      <c r="AO43" s="131">
        <f>AK43+1</f>
        <v>46035</v>
      </c>
      <c r="AP43" s="132"/>
      <c r="AQ43" s="16"/>
      <c r="AR43" s="17"/>
      <c r="AS43" s="131">
        <f>AO43+1</f>
        <v>46036</v>
      </c>
      <c r="AT43" s="132"/>
      <c r="AU43" s="16"/>
      <c r="AV43" s="17"/>
      <c r="AW43" s="131">
        <f>AS43+1</f>
        <v>46037</v>
      </c>
      <c r="AX43" s="132"/>
      <c r="AY43" s="16"/>
      <c r="AZ43" s="17"/>
      <c r="BA43" s="131">
        <f>AW43+1</f>
        <v>46038</v>
      </c>
      <c r="BB43" s="132"/>
      <c r="BC43" s="16"/>
      <c r="BD43" s="17"/>
      <c r="BE43" s="135">
        <f>BA43+1</f>
        <v>46039</v>
      </c>
      <c r="BF43" s="136"/>
      <c r="BG43" s="20"/>
      <c r="BH43" s="21"/>
      <c r="BI43" s="72"/>
      <c r="BJ43" s="73"/>
    </row>
    <row r="44" spans="1:62" ht="6" customHeight="1">
      <c r="A44" s="71"/>
      <c r="B44" s="72"/>
      <c r="C44" s="141"/>
      <c r="D44" s="142"/>
      <c r="E44" s="22"/>
      <c r="F44" s="23"/>
      <c r="G44" s="148"/>
      <c r="H44" s="149"/>
      <c r="I44" s="34"/>
      <c r="J44" s="35"/>
      <c r="K44" s="148"/>
      <c r="L44" s="149"/>
      <c r="M44" s="34"/>
      <c r="N44" s="35"/>
      <c r="O44" s="148"/>
      <c r="P44" s="149"/>
      <c r="Q44" s="34"/>
      <c r="R44" s="35"/>
      <c r="S44" s="148"/>
      <c r="T44" s="149"/>
      <c r="U44" s="38"/>
      <c r="V44" s="39"/>
      <c r="W44" s="148"/>
      <c r="X44" s="149"/>
      <c r="Y44" s="34"/>
      <c r="Z44" s="35"/>
      <c r="AA44" s="137"/>
      <c r="AB44" s="138"/>
      <c r="AC44" s="26"/>
      <c r="AD44" s="27"/>
      <c r="AE44" s="51"/>
      <c r="AF44" s="51"/>
      <c r="AG44" s="141"/>
      <c r="AH44" s="142"/>
      <c r="AI44" s="22"/>
      <c r="AJ44" s="23"/>
      <c r="AK44" s="133"/>
      <c r="AL44" s="134"/>
      <c r="AM44" s="22"/>
      <c r="AN44" s="23"/>
      <c r="AO44" s="133"/>
      <c r="AP44" s="134"/>
      <c r="AQ44" s="22"/>
      <c r="AR44" s="23"/>
      <c r="AS44" s="133"/>
      <c r="AT44" s="134"/>
      <c r="AU44" s="22"/>
      <c r="AV44" s="23"/>
      <c r="AW44" s="133"/>
      <c r="AX44" s="134"/>
      <c r="AY44" s="22"/>
      <c r="AZ44" s="23"/>
      <c r="BA44" s="133"/>
      <c r="BB44" s="134"/>
      <c r="BC44" s="22"/>
      <c r="BD44" s="23"/>
      <c r="BE44" s="137"/>
      <c r="BF44" s="138"/>
      <c r="BG44" s="26"/>
      <c r="BH44" s="27"/>
      <c r="BI44" s="72"/>
      <c r="BJ44" s="73"/>
    </row>
    <row r="45" spans="1:62" ht="6" customHeight="1">
      <c r="A45" s="71"/>
      <c r="B45" s="72"/>
      <c r="C45" s="141"/>
      <c r="D45" s="142"/>
      <c r="E45" s="22"/>
      <c r="F45" s="23"/>
      <c r="G45" s="148"/>
      <c r="H45" s="149"/>
      <c r="I45" s="34"/>
      <c r="J45" s="35"/>
      <c r="K45" s="148"/>
      <c r="L45" s="149"/>
      <c r="M45" s="34"/>
      <c r="N45" s="35"/>
      <c r="O45" s="148"/>
      <c r="P45" s="149"/>
      <c r="Q45" s="34"/>
      <c r="R45" s="35"/>
      <c r="S45" s="148"/>
      <c r="T45" s="149"/>
      <c r="U45" s="38"/>
      <c r="V45" s="39"/>
      <c r="W45" s="148"/>
      <c r="X45" s="149"/>
      <c r="Y45" s="34"/>
      <c r="Z45" s="35"/>
      <c r="AA45" s="137"/>
      <c r="AB45" s="138"/>
      <c r="AC45" s="26"/>
      <c r="AD45" s="27"/>
      <c r="AE45" s="51"/>
      <c r="AF45" s="51"/>
      <c r="AG45" s="141"/>
      <c r="AH45" s="142"/>
      <c r="AI45" s="22"/>
      <c r="AJ45" s="23"/>
      <c r="AK45" s="133"/>
      <c r="AL45" s="134"/>
      <c r="AM45" s="22"/>
      <c r="AN45" s="23"/>
      <c r="AO45" s="133"/>
      <c r="AP45" s="134"/>
      <c r="AQ45" s="22"/>
      <c r="AR45" s="23"/>
      <c r="AS45" s="133"/>
      <c r="AT45" s="134"/>
      <c r="AU45" s="22"/>
      <c r="AV45" s="23"/>
      <c r="AW45" s="133"/>
      <c r="AX45" s="134"/>
      <c r="AY45" s="22"/>
      <c r="AZ45" s="23"/>
      <c r="BA45" s="133"/>
      <c r="BB45" s="134"/>
      <c r="BC45" s="22"/>
      <c r="BD45" s="23"/>
      <c r="BE45" s="137"/>
      <c r="BF45" s="138"/>
      <c r="BG45" s="26"/>
      <c r="BH45" s="27"/>
      <c r="BI45" s="72"/>
      <c r="BJ45" s="73"/>
    </row>
    <row r="46" spans="1:62" ht="6" customHeight="1">
      <c r="A46" s="71"/>
      <c r="B46" s="72"/>
      <c r="C46" s="28"/>
      <c r="D46" s="26"/>
      <c r="E46" s="26"/>
      <c r="F46" s="27"/>
      <c r="G46" s="143"/>
      <c r="H46" s="144"/>
      <c r="I46" s="144"/>
      <c r="J46" s="145"/>
      <c r="K46" s="143"/>
      <c r="L46" s="144"/>
      <c r="M46" s="144"/>
      <c r="N46" s="145"/>
      <c r="O46" s="143"/>
      <c r="P46" s="144"/>
      <c r="Q46" s="144"/>
      <c r="R46" s="145"/>
      <c r="S46" s="143"/>
      <c r="T46" s="144"/>
      <c r="U46" s="144"/>
      <c r="V46" s="145"/>
      <c r="W46" s="143"/>
      <c r="X46" s="144"/>
      <c r="Y46" s="144"/>
      <c r="Z46" s="145"/>
      <c r="AA46" s="143"/>
      <c r="AB46" s="144"/>
      <c r="AC46" s="144"/>
      <c r="AD46" s="145"/>
      <c r="AE46" s="51"/>
      <c r="AF46" s="51"/>
      <c r="AG46" s="143"/>
      <c r="AH46" s="144"/>
      <c r="AI46" s="144"/>
      <c r="AJ46" s="145"/>
      <c r="AK46" s="143"/>
      <c r="AL46" s="144"/>
      <c r="AM46" s="144"/>
      <c r="AN46" s="145"/>
      <c r="AO46" s="143"/>
      <c r="AP46" s="144"/>
      <c r="AQ46" s="144"/>
      <c r="AR46" s="145"/>
      <c r="AS46" s="143"/>
      <c r="AT46" s="144"/>
      <c r="AU46" s="144"/>
      <c r="AV46" s="145"/>
      <c r="AW46" s="143"/>
      <c r="AX46" s="144"/>
      <c r="AY46" s="144"/>
      <c r="AZ46" s="145"/>
      <c r="BA46" s="143"/>
      <c r="BB46" s="144"/>
      <c r="BC46" s="144"/>
      <c r="BD46" s="145"/>
      <c r="BE46" s="143"/>
      <c r="BF46" s="144"/>
      <c r="BG46" s="144"/>
      <c r="BH46" s="145"/>
      <c r="BI46" s="72"/>
      <c r="BJ46" s="73"/>
    </row>
    <row r="47" spans="1:62" ht="6" customHeight="1">
      <c r="A47" s="71"/>
      <c r="B47" s="72"/>
      <c r="C47" s="28"/>
      <c r="D47" s="26"/>
      <c r="E47" s="26"/>
      <c r="F47" s="27"/>
      <c r="G47" s="143"/>
      <c r="H47" s="144"/>
      <c r="I47" s="144"/>
      <c r="J47" s="145"/>
      <c r="K47" s="143"/>
      <c r="L47" s="144"/>
      <c r="M47" s="144"/>
      <c r="N47" s="145"/>
      <c r="O47" s="143"/>
      <c r="P47" s="144"/>
      <c r="Q47" s="144"/>
      <c r="R47" s="145"/>
      <c r="S47" s="143"/>
      <c r="T47" s="144"/>
      <c r="U47" s="144"/>
      <c r="V47" s="145"/>
      <c r="W47" s="143"/>
      <c r="X47" s="144"/>
      <c r="Y47" s="144"/>
      <c r="Z47" s="145"/>
      <c r="AA47" s="143"/>
      <c r="AB47" s="144"/>
      <c r="AC47" s="144"/>
      <c r="AD47" s="145"/>
      <c r="AE47" s="51"/>
      <c r="AF47" s="51"/>
      <c r="AG47" s="143"/>
      <c r="AH47" s="144"/>
      <c r="AI47" s="144"/>
      <c r="AJ47" s="145"/>
      <c r="AK47" s="143"/>
      <c r="AL47" s="144"/>
      <c r="AM47" s="144"/>
      <c r="AN47" s="145"/>
      <c r="AO47" s="143"/>
      <c r="AP47" s="144"/>
      <c r="AQ47" s="144"/>
      <c r="AR47" s="145"/>
      <c r="AS47" s="143"/>
      <c r="AT47" s="144"/>
      <c r="AU47" s="144"/>
      <c r="AV47" s="145"/>
      <c r="AW47" s="143"/>
      <c r="AX47" s="144"/>
      <c r="AY47" s="144"/>
      <c r="AZ47" s="145"/>
      <c r="BA47" s="143"/>
      <c r="BB47" s="144"/>
      <c r="BC47" s="144"/>
      <c r="BD47" s="145"/>
      <c r="BE47" s="143"/>
      <c r="BF47" s="144"/>
      <c r="BG47" s="144"/>
      <c r="BH47" s="145"/>
      <c r="BI47" s="72"/>
      <c r="BJ47" s="73"/>
    </row>
    <row r="48" spans="1:62" ht="6" customHeight="1">
      <c r="A48" s="71"/>
      <c r="B48" s="72"/>
      <c r="C48" s="28"/>
      <c r="D48" s="26"/>
      <c r="E48" s="26"/>
      <c r="F48" s="27"/>
      <c r="G48" s="150"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51"/>
      <c r="I48" s="151"/>
      <c r="J48" s="152"/>
      <c r="K48" s="150"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48" s="151"/>
      <c r="M48" s="151"/>
      <c r="N48" s="152"/>
      <c r="O48" s="150"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51"/>
      <c r="Q48" s="151"/>
      <c r="R48" s="152"/>
      <c r="S48" s="150"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51"/>
      <c r="U48" s="151"/>
      <c r="V48" s="152"/>
      <c r="W48" s="150"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51"/>
      <c r="Y48" s="151"/>
      <c r="Z48" s="152"/>
      <c r="AA48" s="226" t="str">
        <f>IF(DAY(AA25)&lt;=7,(IF(VLOOKUP($AA$10,年末変更!$B$1:$M$370,2,FALSE)="第3土曜日","可燃",IF(VLOOKUP($AA$10,年末変更!$B$1:$M$370,3,FALSE)="第3土曜日","可燃",IF(VLOOKUP($AA$10,年末変更!$B$1:$M$370,4,FALSE)="第3土曜日","可燃",IF(VLOOKUP($AA$10,年末変更!$B$1:$M$370,5,FALSE)="第3土曜日","可燃",IF(VLOOKUP($AA$10,年末変更!$B$1:$M$370,6,FALSE)="第3土曜日","可燃",IF(VLOOKUP($AA$10,年末変更!$B$1:$M$370,7,FALSE)="第3土曜日","可燃",IF(VLOOKUP($AA$10,年末変更!$B$1:$M$370,8,FALSE)="第3土曜日","可燃",IF(VLOOKUP($AA$10,年末変更!$B$1:$M$370,9,FALSE)="第3土曜日","不燃",IF(VLOOKUP($AA$10,年末変更!$B$1:$M$370,10,FALSE)="第3土曜日","大型可燃",IF(VLOOKUP($AA$10,年末変更!$B$1:$M$370,11,FALSE)="第3土曜日","リサイクル",IF(VLOOKUP($AA$10,年末変更!$B$1:$M$370,12,FALSE)="第3土曜日","リサイクル"," ")))))))))))),(IF(VLOOKUP($AA$10,年末変更!$B$1:$M$370,2,FALSE)="第2土曜日","可燃",IF(VLOOKUP($AA$10,年末変更!$B$1:$M$370,3,FALSE)="第2土曜日","可燃",IF(VLOOKUP($AA$10,年末変更!$B$1:$M$370,4,FALSE)="第2土曜日","可燃",IF(VLOOKUP($AA$10,年末変更!$B$1:$M$370,5,FALSE)="第2土曜日","可燃",IF(VLOOKUP($AA$10,年末変更!$B$1:$M$370,6,FALSE)="第2土曜日","可燃",IF(VLOOKUP($AA$10,年末変更!$B$1:$M$370,7,FALSE)="第2土曜日","可燃",IF(VLOOKUP($AA$10,年末変更!$B$1:$M$370,8,FALSE)="第2土曜日","可燃",IF(VLOOKUP($AA$10,年末変更!$B$1:$M$370,9,FALSE)="第2土曜日","不燃",IF(VLOOKUP($AA$10,年末変更!$B$1:$M$370,10,FALSE)="第2土曜日","大型可燃",IF(VLOOKUP($AA$10,年末変更!$B$1:$M$370,11,FALSE)="第2土曜日","リサイクル",IF(VLOOKUP($AA$10,年末変更!$B$1:$M$370,12,FALSE)="第2土曜日","リサイクル"," ")))))))))))))</f>
        <v xml:space="preserve"> </v>
      </c>
      <c r="AB48" s="227"/>
      <c r="AC48" s="227"/>
      <c r="AD48" s="228"/>
      <c r="AE48" s="51"/>
      <c r="AF48" s="51"/>
      <c r="AG48" s="150" t="str">
        <f>IF(DAY(AG25)&lt;=7,(IF(VLOOKUP($AA$10,'年始変更 '!$B$1:$M$370,2,FALSE)="第3日曜日","可燃",IF(VLOOKUP($AA$10,'年始変更 '!$B$1:$M$370,3,FALSE)="第3日曜日","可燃",IF(VLOOKUP($AA$10,'年始変更 '!$B$1:$M$370,4,FALSE)="第3日曜日","可燃",IF(VLOOKUP($AA$10,'年始変更 '!$B$1:$M$370,5,FALSE)="第3日曜日","可燃",IF(VLOOKUP($AA$10,'年始変更 '!$B$1:$M$370,6,FALSE)="第3日曜日","可燃",IF(VLOOKUP($AA$10,'年始変更 '!$B$1:$M$370,7,FALSE)="第3日曜日","可燃",IF(VLOOKUP($AA$10,'年始変更 '!$B$1:$M$370,8,FALSE)="第3日曜日","可燃",IF(VLOOKUP($AA$10,'年始変更 '!$B$1:$M$370,9,FALSE)="第3日曜日","不燃",IF(VLOOKUP($AA$10,'年始変更 '!$B$1:$M$370,10,FALSE)="第3日曜日","大型可燃",IF(VLOOKUP($AA$10,'年始変更 '!$B$1:$M$370,11,FALSE)="第3日曜日","リサイクル",IF(VLOOKUP($AA$10,'年始変更 '!$B$1:$M$370,12,FALSE)="第3日曜日","リサイクル"," ")))))))))))),(IF(VLOOKUP($AA$10,'年始変更 '!$B$1:$M$370,2,FALSE)="第2日曜日","可燃",IF(VLOOKUP($AA$10,'年始変更 '!$B$1:$M$370,3,FALSE)="第2日曜日","可燃",IF(VLOOKUP($AA$10,'年始変更 '!$B$1:$M$370,4,FALSE)="第2日曜日","可燃",IF(VLOOKUP($AA$10,'年始変更 '!$B$1:$M$370,5,FALSE)="第2日曜日","可燃",IF(VLOOKUP($AA$10,'年始変更 '!$B$1:$M$370,6,FALSE)="第2日曜日","可燃",IF(VLOOKUP($AA$10,'年始変更 '!$B$1:$M$370,7,FALSE)="第2日曜日","可燃",IF(VLOOKUP($AA$10,'年始変更 '!$B$1:$M$370,8,FALSE)="第2日曜日","可燃",IF(VLOOKUP($AA$10,'年始変更 '!$B$1:$M$370,9,FALSE)="第2日曜日","不燃",IF(VLOOKUP($AA$10,'年始変更 '!$B$1:$M$370,10,FALSE)="第2日曜日","大型可燃",IF(VLOOKUP($AA$10,'年始変更 '!$B$1:$M$370,11,FALSE)="第2日曜日","リサイクル",IF(VLOOKUP($AA$10,'年始変更 '!$B$1:$M$370,12,FALSE)="第2日曜日","リサイクル"," ")))))))))))))</f>
        <v xml:space="preserve"> </v>
      </c>
      <c r="AH48" s="151"/>
      <c r="AI48" s="151"/>
      <c r="AJ48" s="152"/>
      <c r="AK48" s="150" t="str">
        <f>IF(DAY(AK25)&lt;=7,(IF(VLOOKUP($AA$10,'年始変更 '!$B$1:$M$370,2,FALSE)="第3月曜日","可燃",IF(VLOOKUP($AA$10,'年始変更 '!$B$1:$M$370,3,FALSE)="第3月曜日","可燃",IF(VLOOKUP($AA$10,'年始変更 '!$B$1:$M$370,4,FALSE)="第3月曜日","可燃",IF(VLOOKUP($AA$10,'年始変更 '!$B$1:$M$370,5,FALSE)="第3月曜日","可燃",IF(VLOOKUP($AA$10,'年始変更 '!$B$1:$M$370,6,FALSE)="第3月曜日","可燃",IF(VLOOKUP($AA$10,'年始変更 '!$B$1:$M$370,7,FALSE)="第3月曜日","可燃",IF(VLOOKUP($AA$10,'年始変更 '!$B$1:$M$370,8,FALSE)="第3月曜日","可燃",IF(VLOOKUP($AA$10,'年始変更 '!$B$1:$M$370,9,FALSE)="第3月曜日","不燃",IF(VLOOKUP($AA$10,'年始変更 '!$B$1:$M$370,10,FALSE)="第3月曜日","大型可燃",IF(VLOOKUP($AA$10,'年始変更 '!$B$1:$M$370,11,FALSE)="第3月曜日","リサイクル",IF(VLOOKUP($AA$10,'年始変更 '!$B$1:$M$370,12,FALSE)="第3月曜日","リサイクル"," ")))))))))))),(IF(VLOOKUP($AA$10,'年始変更 '!$B$1:$M$370,2,FALSE)="第2月曜日","可燃",IF(VLOOKUP($AA$10,'年始変更 '!$B$1:$M$370,3,FALSE)="第2月曜日","可燃",IF(VLOOKUP($AA$10,'年始変更 '!$B$1:$M$370,4,FALSE)="第2月曜日","可燃",IF(VLOOKUP($AA$10,'年始変更 '!$B$1:$M$370,5,FALSE)="第2月曜日","可燃",IF(VLOOKUP($AA$10,'年始変更 '!$B$1:$M$370,6,FALSE)="第2月曜日","可燃",IF(VLOOKUP($AA$10,'年始変更 '!$B$1:$M$370,7,FALSE)="第2月曜日","可燃",IF(VLOOKUP($AA$10,'年始変更 '!$B$1:$M$370,8,FALSE)="第2月曜日","可燃",IF(VLOOKUP($AA$10,'年始変更 '!$B$1:$M$370,9,FALSE)="第2月曜日","不燃",IF(VLOOKUP($AA$10,'年始変更 '!$B$1:$M$370,10,FALSE)="第2月曜日","大型可燃",IF(VLOOKUP($AA$10,'年始変更 '!$B$1:$M$370,11,FALSE)="第2月曜日","リサイクル",IF(VLOOKUP($AA$10,'年始変更 '!$B$1:$M$370,12,FALSE)="第2月曜日","リサイクル"," ")))))))))))))</f>
        <v>可燃</v>
      </c>
      <c r="AL48" s="151"/>
      <c r="AM48" s="151"/>
      <c r="AN48" s="152"/>
      <c r="AO48" s="150" t="str">
        <f>IF(DAY(AO25)&lt;=7,(IF(VLOOKUP($AA$10,'年始変更 '!$B$1:$M$370,2,FALSE)="第3火曜日","可燃",IF(VLOOKUP($AA$10,'年始変更 '!$B$1:$M$370,3,FALSE)="第3火曜日","可燃",IF(VLOOKUP($AA$10,'年始変更 '!$B$1:$M$370,4,FALSE)="第3火曜日","可燃",IF(VLOOKUP($AA$10,'年始変更 '!$B$1:$M$370,5,FALSE)="第3火曜日","可燃",IF(VLOOKUP($AA$10,'年始変更 '!$B$1:$M$370,6,FALSE)="第3火曜日","可燃",IF(VLOOKUP($AA$10,'年始変更 '!$B$1:$M$370,7,FALSE)="第3火曜日","可燃",IF(VLOOKUP($AA$10,'年始変更 '!$B$1:$M$370,8,FALSE)="第3火曜日","可燃",IF(VLOOKUP($AA$10,'年始変更 '!$B$1:$M$370,9,FALSE)="第3火曜日","不燃",IF(VLOOKUP($AA$10,'年始変更 '!$B$1:$M$370,10,FALSE)="第3火曜日","大型可燃",IF(VLOOKUP($AA$10,'年始変更 '!$B$1:$M$370,11,FALSE)="第3火曜日","リサイクル",IF(VLOOKUP($AA$10,'年始変更 '!$B$1:$M$370,12,FALSE)="第3火曜日","リサイクル"," ")))))))))))),(IF(VLOOKUP($AA$10,'年始変更 '!$B$1:$M$370,2,FALSE)="第2火曜日","可燃",IF(VLOOKUP($AA$10,'年始変更 '!$B$1:$M$370,3,FALSE)="第2火曜日","可燃",IF(VLOOKUP($AA$10,'年始変更 '!$B$1:$M$370,4,FALSE)="第2火曜日","可燃",IF(VLOOKUP($AA$10,'年始変更 '!$B$1:$M$370,5,FALSE)="第2火曜日","可燃",IF(VLOOKUP($AA$10,'年始変更 '!$B$1:$M$370,6,FALSE)="第2火曜日","可燃",IF(VLOOKUP($AA$10,'年始変更 '!$B$1:$M$370,7,FALSE)="第2火曜日","可燃",IF(VLOOKUP($AA$10,'年始変更 '!$B$1:$M$370,8,FALSE)="第2火曜日","可燃",IF(VLOOKUP($AA$10,'年始変更 '!$B$1:$M$370,9,FALSE)="第2火曜日","不燃",IF(VLOOKUP($AA$10,'年始変更 '!$B$1:$M$370,10,FALSE)="第2火曜日","大型可燃",IF(VLOOKUP($AA$10,'年始変更 '!$B$1:$M$370,11,FALSE)="第2火曜日","リサイクル",IF(VLOOKUP($AA$10,'年始変更 '!$B$1:$M$370,12,FALSE)="第2火曜日","リサイクル"," ")))))))))))))</f>
        <v>不燃</v>
      </c>
      <c r="AP48" s="151"/>
      <c r="AQ48" s="151"/>
      <c r="AR48" s="152"/>
      <c r="AS48" s="150" t="str">
        <f>IF(DAY(AS25)&lt;=7,(IF(VLOOKUP($AA$10,'年始変更 '!$B$1:$M$370,2,FALSE)="第3水曜日","可燃",IF(VLOOKUP($AA$10,'年始変更 '!$B$1:$M$370,3,FALSE)="第3水曜日","可燃",IF(VLOOKUP($AA$10,'年始変更 '!$B$1:$M$370,4,FALSE)="第3水曜日","可燃",IF(VLOOKUP($AA$10,'年始変更 '!$B$1:$M$370,5,FALSE)="第3水曜日","可燃",IF(VLOOKUP($AA$10,'年始変更 '!$B$1:$M$370,6,FALSE)="第3水曜日","可燃",IF(VLOOKUP($AA$10,'年始変更 '!$B$1:$M$370,7,FALSE)="第3水曜日","可燃",IF(VLOOKUP($AA$10,'年始変更 '!$B$1:$M$370,8,FALSE)="第3水曜日","可燃",IF(VLOOKUP($AA$10,'年始変更 '!$B$1:$M$370,9,FALSE)="第3水曜日","不燃",IF(VLOOKUP($AA$10,'年始変更 '!$B$1:$M$370,10,FALSE)="第3水曜日","大型可燃",IF(VLOOKUP($AA$10,'年始変更 '!$B$1:$M$370,11,FALSE)="第3水曜日","リサイクル",IF(VLOOKUP($AA$10,'年始変更 '!$B$1:$M$370,12,FALSE)="第3水曜日","リサイクル"," ")))))))))))),(IF(VLOOKUP($AA$10,'年始変更 '!$B$1:$M$370,2,FALSE)="第2水曜日","可燃",IF(VLOOKUP($AA$10,'年始変更 '!$B$1:$M$370,3,FALSE)="第2水曜日","可燃",IF(VLOOKUP($AA$10,'年始変更 '!$B$1:$M$370,4,FALSE)="第2水曜日","可燃",IF(VLOOKUP($AA$10,'年始変更 '!$B$1:$M$370,5,FALSE)="第2水曜日","可燃",IF(VLOOKUP($AA$10,'年始変更 '!$B$1:$M$370,6,FALSE)="第2水曜日","可燃",IF(VLOOKUP($AA$10,'年始変更 '!$B$1:$M$370,7,FALSE)="第2水曜日","可燃",IF(VLOOKUP($AA$10,'年始変更 '!$B$1:$M$370,8,FALSE)="第2水曜日","可燃",IF(VLOOKUP($AA$10,'年始変更 '!$B$1:$M$370,9,FALSE)="第2水曜日","不燃",IF(VLOOKUP($AA$10,'年始変更 '!$B$1:$M$370,10,FALSE)="第2水曜日","大型可燃",IF(VLOOKUP($AA$10,'年始変更 '!$B$1:$M$370,11,FALSE)="第2水曜日","リサイクル",IF(VLOOKUP($AA$10,'年始変更 '!$B$1:$M$370,12,FALSE)="第2水曜日","リサイクル"," ")))))))))))))</f>
        <v xml:space="preserve"> </v>
      </c>
      <c r="AT48" s="151"/>
      <c r="AU48" s="151"/>
      <c r="AV48" s="152"/>
      <c r="AW48" s="150" t="str">
        <f>IF(DAY(AW25)&lt;=7,(IF(VLOOKUP($AA$10,'年始変更 '!$B$1:$M$370,2,FALSE)="第3木曜日","可燃",IF(VLOOKUP($AA$10,'年始変更 '!$B$1:$M$370,3,FALSE)="第3木曜日","可燃",IF(VLOOKUP($AA$10,'年始変更 '!$B$1:$M$370,4,FALSE)="第3木曜日","可燃",IF(VLOOKUP($AA$10,'年始変更 '!$B$1:$M$370,5,FALSE)="第3木曜日","可燃",IF(VLOOKUP($AA$10,'年始変更 '!$B$1:$M$370,6,FALSE)="第3木曜日","可燃",IF(VLOOKUP($AA$10,'年始変更 '!$B$1:$M$370,7,FALSE)="第3木曜日","可燃",IF(VLOOKUP($AA$10,'年始変更 '!$B$1:$M$370,8,FALSE)="第3木曜日","可燃",IF(VLOOKUP($AA$10,'年始変更 '!$B$1:$M$370,9,FALSE)="第3木曜日","不燃",IF(VLOOKUP($AA$10,'年始変更 '!$B$1:$M$370,10,FALSE)="第3木曜日","大型可燃",IF(VLOOKUP($AA$10,'年始変更 '!$B$1:$M$370,11,FALSE)="第3木曜日","リサイクル",IF(VLOOKUP($AA$10,'年始変更 '!$B$1:$M$370,12,FALSE)="第3木曜日","リサイクル"," ")))))))))))),(IF(VLOOKUP($AA$10,'年始変更 '!$B$1:$M$370,2,FALSE)="第2木曜日","可燃",IF(VLOOKUP($AA$10,'年始変更 '!$B$1:$M$370,3,FALSE)="第2木曜日","可燃",IF(VLOOKUP($AA$10,'年始変更 '!$B$1:$M$370,4,FALSE)="第2木曜日","可燃",IF(VLOOKUP($AA$10,'年始変更 '!$B$1:$M$370,5,FALSE)="第2木曜日","可燃",IF(VLOOKUP($AA$10,'年始変更 '!$B$1:$M$370,6,FALSE)="第2木曜日","可燃",IF(VLOOKUP($AA$10,'年始変更 '!$B$1:$M$370,7,FALSE)="第2木曜日","可燃",IF(VLOOKUP($AA$10,'年始変更 '!$B$1:$M$370,8,FALSE)="第2木曜日","可燃",IF(VLOOKUP($AA$10,'年始変更 '!$B$1:$M$370,9,FALSE)="第2木曜日","不燃",IF(VLOOKUP($AA$10,'年始変更 '!$B$1:$M$370,10,FALSE)="第2木曜日","大型可燃",IF(VLOOKUP($AA$10,'年始変更 '!$B$1:$M$370,11,FALSE)="第2木曜日","リサイクル",IF(VLOOKUP($AA$10,'年始変更 '!$B$1:$M$370,12,FALSE)="第2木曜日","リサイクル"," ")))))))))))))</f>
        <v>可燃</v>
      </c>
      <c r="AX48" s="151"/>
      <c r="AY48" s="151"/>
      <c r="AZ48" s="152"/>
      <c r="BA48" s="150" t="str">
        <f>IF(DAY(BA25)&lt;=7,(IF(VLOOKUP($AA$10,'年始変更 '!$B$1:$M$370,2,FALSE)="第3金曜日","可燃",IF(VLOOKUP($AA$10,'年始変更 '!$B$1:$M$370,3,FALSE)="第3金曜日","可燃",IF(VLOOKUP($AA$10,'年始変更 '!$B$1:$M$370,4,FALSE)="第3金曜日","可燃",IF(VLOOKUP($AA$10,'年始変更 '!$B$1:$M$370,5,FALSE)="第3金曜日","可燃",IF(VLOOKUP($AA$10,'年始変更 '!$B$1:$M$370,6,FALSE)="第3金曜日","可燃",IF(VLOOKUP($AA$10,'年始変更 '!$B$1:$M$370,7,FALSE)="第3金曜日","可燃",IF(VLOOKUP($AA$10,'年始変更 '!$B$1:$M$370,8,FALSE)="第3金曜日","可燃",IF(VLOOKUP($AA$10,'年始変更 '!$B$1:$M$370,9,FALSE)="第3金曜日","不燃",IF(VLOOKUP($AA$10,'年始変更 '!$B$1:$M$370,10,FALSE)="第3金曜日","大型可燃",IF(VLOOKUP($AA$10,'年始変更 '!$B$1:$M$370,11,FALSE)="第3金曜日","リサイクル",IF(VLOOKUP($AA$10,'年始変更 '!$B$1:$M$370,12,FALSE)="第3金曜日","リサイクル"," ")))))))))))),(IF(VLOOKUP($AA$10,'年始変更 '!$B$1:$M$370,2,FALSE)="第2金曜日","可燃",IF(VLOOKUP($AA$10,'年始変更 '!$B$1:$M$370,3,FALSE)="第2金曜日","可燃",IF(VLOOKUP($AA$10,'年始変更 '!$B$1:$M$370,4,FALSE)="第2金曜日","可燃",IF(VLOOKUP($AA$10,'年始変更 '!$B$1:$M$370,5,FALSE)="第2金曜日","可燃",IF(VLOOKUP($AA$10,'年始変更 '!$B$1:$M$370,6,FALSE)="第2金曜日","可燃",IF(VLOOKUP($AA$10,'年始変更 '!$B$1:$M$370,7,FALSE)="第2金曜日","可燃",IF(VLOOKUP($AA$10,'年始変更 '!$B$1:$M$370,8,FALSE)="第2金曜日","可燃",IF(VLOOKUP($AA$10,'年始変更 '!$B$1:$M$370,9,FALSE)="第2金曜日","不燃",IF(VLOOKUP($AA$10,'年始変更 '!$B$1:$M$370,10,FALSE)="第2金曜日","大型可燃",IF(VLOOKUP($AA$10,'年始変更 '!$B$1:$M$370,11,FALSE)="第2金曜日","リサイクル",IF(VLOOKUP($AA$10,'年始変更 '!$B$1:$M$370,12,FALSE)="第2金曜日","リサイクル"," ")))))))))))))</f>
        <v xml:space="preserve"> </v>
      </c>
      <c r="BB48" s="151"/>
      <c r="BC48" s="151"/>
      <c r="BD48" s="152"/>
      <c r="BE48" s="150" t="str">
        <f>IF(DAY(BE25)&lt;=7,(IF(VLOOKUP($AA$10,'年始変更 '!$B$1:$M$370,2,FALSE)="第3土曜日","可燃",IF(VLOOKUP($AA$10,'年始変更 '!$B$1:$M$370,3,FALSE)="第3土曜日","可燃",IF(VLOOKUP($AA$10,'年始変更 '!$B$1:$M$370,4,FALSE)="第3土曜日","可燃",IF(VLOOKUP($AA$10,'年始変更 '!$B$1:$M$370,5,FALSE)="第3土曜日","可燃",IF(VLOOKUP($AA$10,'年始変更 '!$B$1:$M$370,6,FALSE)="第3土曜日","可燃",IF(VLOOKUP($AA$10,'年始変更 '!$B$1:$M$370,7,FALSE)="第3土曜日","可燃",IF(VLOOKUP($AA$10,'年始変更 '!$B$1:$M$370,8,FALSE)="第3土曜日","可燃",IF(VLOOKUP($AA$10,'年始変更 '!$B$1:$M$370,9,FALSE)="第3土曜日","不燃",IF(VLOOKUP($AA$10,'年始変更 '!$B$1:$M$370,10,FALSE)="第3土曜日","大型可燃",IF(VLOOKUP($AA$10,'年始変更 '!$B$1:$M$370,11,FALSE)="第3土曜日","リサイクル",IF(VLOOKUP($AA$10,'年始変更 '!$B$1:$M$370,12,FALSE)="第3土曜日","リサイクル"," ")))))))))))),(IF(VLOOKUP($AA$10,'年始変更 '!$B$1:$M$370,2,FALSE)="第2土曜日","可燃",IF(VLOOKUP($AA$10,'年始変更 '!$B$1:$M$370,3,FALSE)="第2土曜日","可燃",IF(VLOOKUP($AA$10,'年始変更 '!$B$1:$M$370,4,FALSE)="第2土曜日","可燃",IF(VLOOKUP($AA$10,'年始変更 '!$B$1:$M$370,5,FALSE)="第2土曜日","可燃",IF(VLOOKUP($AA$10,'年始変更 '!$B$1:$M$370,6,FALSE)="第2土曜日","可燃",IF(VLOOKUP($AA$10,'年始変更 '!$B$1:$M$370,7,FALSE)="第2土曜日","可燃",IF(VLOOKUP($AA$10,'年始変更 '!$B$1:$M$370,8,FALSE)="第2土曜日","可燃",IF(VLOOKUP($AA$10,'年始変更 '!$B$1:$M$370,9,FALSE)="第2土曜日","不燃",IF(VLOOKUP($AA$10,'年始変更 '!$B$1:$M$370,10,FALSE)="第2土曜日","大型可燃",IF(VLOOKUP($AA$10,'年始変更 '!$B$1:$M$370,11,FALSE)="第2土曜日","リサイクル",IF(VLOOKUP($AA$10,'年始変更 '!$B$1:$M$370,12,FALSE)="第2土曜日","リサイクル"," ")))))))))))))</f>
        <v xml:space="preserve"> </v>
      </c>
      <c r="BF48" s="151"/>
      <c r="BG48" s="151"/>
      <c r="BH48" s="152"/>
      <c r="BI48" s="72"/>
      <c r="BJ48" s="73"/>
    </row>
    <row r="49" spans="1:62" ht="6" customHeight="1">
      <c r="A49" s="71"/>
      <c r="B49" s="72"/>
      <c r="C49" s="28"/>
      <c r="D49" s="26"/>
      <c r="E49" s="26"/>
      <c r="F49" s="27"/>
      <c r="G49" s="150"/>
      <c r="H49" s="151"/>
      <c r="I49" s="151"/>
      <c r="J49" s="152"/>
      <c r="K49" s="150"/>
      <c r="L49" s="151"/>
      <c r="M49" s="151"/>
      <c r="N49" s="152"/>
      <c r="O49" s="150"/>
      <c r="P49" s="151"/>
      <c r="Q49" s="151"/>
      <c r="R49" s="152"/>
      <c r="S49" s="150"/>
      <c r="T49" s="151"/>
      <c r="U49" s="151"/>
      <c r="V49" s="152"/>
      <c r="W49" s="150"/>
      <c r="X49" s="151"/>
      <c r="Y49" s="151"/>
      <c r="Z49" s="152"/>
      <c r="AA49" s="226"/>
      <c r="AB49" s="227"/>
      <c r="AC49" s="227"/>
      <c r="AD49" s="228"/>
      <c r="AE49" s="51"/>
      <c r="AF49" s="51"/>
      <c r="AG49" s="150"/>
      <c r="AH49" s="151"/>
      <c r="AI49" s="151"/>
      <c r="AJ49" s="152"/>
      <c r="AK49" s="150"/>
      <c r="AL49" s="151"/>
      <c r="AM49" s="151"/>
      <c r="AN49" s="152"/>
      <c r="AO49" s="150"/>
      <c r="AP49" s="151"/>
      <c r="AQ49" s="151"/>
      <c r="AR49" s="152"/>
      <c r="AS49" s="150"/>
      <c r="AT49" s="151"/>
      <c r="AU49" s="151"/>
      <c r="AV49" s="152"/>
      <c r="AW49" s="150"/>
      <c r="AX49" s="151"/>
      <c r="AY49" s="151"/>
      <c r="AZ49" s="152"/>
      <c r="BA49" s="150"/>
      <c r="BB49" s="151"/>
      <c r="BC49" s="151"/>
      <c r="BD49" s="152"/>
      <c r="BE49" s="150"/>
      <c r="BF49" s="151"/>
      <c r="BG49" s="151"/>
      <c r="BH49" s="152"/>
      <c r="BI49" s="72"/>
      <c r="BJ49" s="73"/>
    </row>
    <row r="50" spans="1:62" ht="6" customHeight="1">
      <c r="A50" s="71"/>
      <c r="B50" s="72"/>
      <c r="C50" s="28"/>
      <c r="D50" s="26"/>
      <c r="E50" s="26"/>
      <c r="F50" s="27"/>
      <c r="G50" s="150"/>
      <c r="H50" s="151"/>
      <c r="I50" s="151"/>
      <c r="J50" s="152"/>
      <c r="K50" s="150"/>
      <c r="L50" s="151"/>
      <c r="M50" s="151"/>
      <c r="N50" s="152"/>
      <c r="O50" s="150"/>
      <c r="P50" s="151"/>
      <c r="Q50" s="151"/>
      <c r="R50" s="152"/>
      <c r="S50" s="150"/>
      <c r="T50" s="151"/>
      <c r="U50" s="151"/>
      <c r="V50" s="152"/>
      <c r="W50" s="150"/>
      <c r="X50" s="151"/>
      <c r="Y50" s="151"/>
      <c r="Z50" s="152"/>
      <c r="AA50" s="226"/>
      <c r="AB50" s="227"/>
      <c r="AC50" s="227"/>
      <c r="AD50" s="228"/>
      <c r="AE50" s="51"/>
      <c r="AF50" s="51"/>
      <c r="AG50" s="150"/>
      <c r="AH50" s="151"/>
      <c r="AI50" s="151"/>
      <c r="AJ50" s="152"/>
      <c r="AK50" s="150"/>
      <c r="AL50" s="151"/>
      <c r="AM50" s="151"/>
      <c r="AN50" s="152"/>
      <c r="AO50" s="150"/>
      <c r="AP50" s="151"/>
      <c r="AQ50" s="151"/>
      <c r="AR50" s="152"/>
      <c r="AS50" s="150"/>
      <c r="AT50" s="151"/>
      <c r="AU50" s="151"/>
      <c r="AV50" s="152"/>
      <c r="AW50" s="150"/>
      <c r="AX50" s="151"/>
      <c r="AY50" s="151"/>
      <c r="AZ50" s="152"/>
      <c r="BA50" s="150"/>
      <c r="BB50" s="151"/>
      <c r="BC50" s="151"/>
      <c r="BD50" s="152"/>
      <c r="BE50" s="150"/>
      <c r="BF50" s="151"/>
      <c r="BG50" s="151"/>
      <c r="BH50" s="152"/>
      <c r="BI50" s="72"/>
      <c r="BJ50" s="73"/>
    </row>
    <row r="51" spans="1:62" ht="6" customHeight="1">
      <c r="A51" s="71"/>
      <c r="B51" s="72"/>
      <c r="C51" s="29"/>
      <c r="D51" s="30"/>
      <c r="E51" s="30"/>
      <c r="F51" s="31"/>
      <c r="G51" s="153"/>
      <c r="H51" s="154"/>
      <c r="I51" s="154"/>
      <c r="J51" s="155"/>
      <c r="K51" s="153"/>
      <c r="L51" s="154"/>
      <c r="M51" s="154"/>
      <c r="N51" s="155"/>
      <c r="O51" s="153"/>
      <c r="P51" s="154"/>
      <c r="Q51" s="154"/>
      <c r="R51" s="155"/>
      <c r="S51" s="153"/>
      <c r="T51" s="154"/>
      <c r="U51" s="154"/>
      <c r="V51" s="155"/>
      <c r="W51" s="153"/>
      <c r="X51" s="154"/>
      <c r="Y51" s="154"/>
      <c r="Z51" s="155"/>
      <c r="AA51" s="229"/>
      <c r="AB51" s="230"/>
      <c r="AC51" s="230"/>
      <c r="AD51" s="231"/>
      <c r="AE51" s="51"/>
      <c r="AF51" s="51"/>
      <c r="AG51" s="153"/>
      <c r="AH51" s="154"/>
      <c r="AI51" s="154"/>
      <c r="AJ51" s="155"/>
      <c r="AK51" s="153"/>
      <c r="AL51" s="154"/>
      <c r="AM51" s="154"/>
      <c r="AN51" s="155"/>
      <c r="AO51" s="153"/>
      <c r="AP51" s="154"/>
      <c r="AQ51" s="154"/>
      <c r="AR51" s="155"/>
      <c r="AS51" s="153"/>
      <c r="AT51" s="154"/>
      <c r="AU51" s="154"/>
      <c r="AV51" s="155"/>
      <c r="AW51" s="153"/>
      <c r="AX51" s="154"/>
      <c r="AY51" s="154"/>
      <c r="AZ51" s="155"/>
      <c r="BA51" s="153"/>
      <c r="BB51" s="154"/>
      <c r="BC51" s="154"/>
      <c r="BD51" s="155"/>
      <c r="BE51" s="153"/>
      <c r="BF51" s="154"/>
      <c r="BG51" s="154"/>
      <c r="BH51" s="155"/>
      <c r="BI51" s="72"/>
      <c r="BJ51" s="73"/>
    </row>
    <row r="52" spans="1:62" ht="6" customHeight="1">
      <c r="A52" s="71"/>
      <c r="B52" s="72"/>
      <c r="C52" s="139">
        <f>AA43+1</f>
        <v>46012</v>
      </c>
      <c r="D52" s="140"/>
      <c r="E52" s="16"/>
      <c r="F52" s="17"/>
      <c r="G52" s="146">
        <f>C52+1</f>
        <v>46013</v>
      </c>
      <c r="H52" s="147"/>
      <c r="I52" s="32"/>
      <c r="J52" s="33"/>
      <c r="K52" s="146">
        <f>G52+1</f>
        <v>46014</v>
      </c>
      <c r="L52" s="147"/>
      <c r="M52" s="32"/>
      <c r="N52" s="33"/>
      <c r="O52" s="146">
        <f>K52+1</f>
        <v>46015</v>
      </c>
      <c r="P52" s="147"/>
      <c r="Q52" s="32"/>
      <c r="R52" s="33"/>
      <c r="S52" s="146">
        <f>O52+1</f>
        <v>46016</v>
      </c>
      <c r="T52" s="147"/>
      <c r="U52" s="32"/>
      <c r="V52" s="33"/>
      <c r="W52" s="146">
        <f>S52+1</f>
        <v>46017</v>
      </c>
      <c r="X52" s="147"/>
      <c r="Y52" s="32"/>
      <c r="Z52" s="33"/>
      <c r="AA52" s="135">
        <f>W52+1</f>
        <v>46018</v>
      </c>
      <c r="AB52" s="136"/>
      <c r="AC52" s="20"/>
      <c r="AD52" s="21"/>
      <c r="AE52" s="51"/>
      <c r="AF52" s="51"/>
      <c r="AG52" s="139">
        <f>BE43+1</f>
        <v>46040</v>
      </c>
      <c r="AH52" s="140"/>
      <c r="AI52" s="16"/>
      <c r="AJ52" s="17"/>
      <c r="AK52" s="131">
        <f>AG52+1</f>
        <v>46041</v>
      </c>
      <c r="AL52" s="132"/>
      <c r="AM52" s="16"/>
      <c r="AN52" s="17"/>
      <c r="AO52" s="131">
        <f>AK52+1</f>
        <v>46042</v>
      </c>
      <c r="AP52" s="132"/>
      <c r="AQ52" s="16"/>
      <c r="AR52" s="17"/>
      <c r="AS52" s="131">
        <f>AO52+1</f>
        <v>46043</v>
      </c>
      <c r="AT52" s="132"/>
      <c r="AU52" s="16"/>
      <c r="AV52" s="17"/>
      <c r="AW52" s="131">
        <f>AS52+1</f>
        <v>46044</v>
      </c>
      <c r="AX52" s="132"/>
      <c r="AY52" s="16"/>
      <c r="AZ52" s="17"/>
      <c r="BA52" s="131">
        <f>AW52+1</f>
        <v>46045</v>
      </c>
      <c r="BB52" s="132"/>
      <c r="BC52" s="16"/>
      <c r="BD52" s="17"/>
      <c r="BE52" s="135">
        <f>BA52+1</f>
        <v>46046</v>
      </c>
      <c r="BF52" s="136"/>
      <c r="BG52" s="20"/>
      <c r="BH52" s="21"/>
      <c r="BI52" s="72"/>
      <c r="BJ52" s="73"/>
    </row>
    <row r="53" spans="1:62" ht="6" customHeight="1">
      <c r="A53" s="71"/>
      <c r="B53" s="72"/>
      <c r="C53" s="141"/>
      <c r="D53" s="142"/>
      <c r="E53" s="22"/>
      <c r="F53" s="23"/>
      <c r="G53" s="148"/>
      <c r="H53" s="149"/>
      <c r="I53" s="34"/>
      <c r="J53" s="35"/>
      <c r="K53" s="148"/>
      <c r="L53" s="149"/>
      <c r="M53" s="34"/>
      <c r="N53" s="35"/>
      <c r="O53" s="148"/>
      <c r="P53" s="149"/>
      <c r="Q53" s="34"/>
      <c r="R53" s="35"/>
      <c r="S53" s="148"/>
      <c r="T53" s="149"/>
      <c r="U53" s="34"/>
      <c r="V53" s="35"/>
      <c r="W53" s="148"/>
      <c r="X53" s="149"/>
      <c r="Y53" s="34"/>
      <c r="Z53" s="35"/>
      <c r="AA53" s="137"/>
      <c r="AB53" s="138"/>
      <c r="AC53" s="26"/>
      <c r="AD53" s="27"/>
      <c r="AE53" s="51"/>
      <c r="AF53" s="51"/>
      <c r="AG53" s="141"/>
      <c r="AH53" s="142"/>
      <c r="AI53" s="22"/>
      <c r="AJ53" s="23"/>
      <c r="AK53" s="133"/>
      <c r="AL53" s="134"/>
      <c r="AM53" s="22"/>
      <c r="AN53" s="23"/>
      <c r="AO53" s="133"/>
      <c r="AP53" s="134"/>
      <c r="AQ53" s="22"/>
      <c r="AR53" s="23"/>
      <c r="AS53" s="133"/>
      <c r="AT53" s="134"/>
      <c r="AU53" s="22"/>
      <c r="AV53" s="23"/>
      <c r="AW53" s="133"/>
      <c r="AX53" s="134"/>
      <c r="AY53" s="22"/>
      <c r="AZ53" s="23"/>
      <c r="BA53" s="133"/>
      <c r="BB53" s="134"/>
      <c r="BC53" s="22"/>
      <c r="BD53" s="23"/>
      <c r="BE53" s="137"/>
      <c r="BF53" s="138"/>
      <c r="BG53" s="26"/>
      <c r="BH53" s="27"/>
      <c r="BI53" s="72"/>
      <c r="BJ53" s="73"/>
    </row>
    <row r="54" spans="1:62" ht="6" customHeight="1">
      <c r="A54" s="71"/>
      <c r="B54" s="72"/>
      <c r="C54" s="141"/>
      <c r="D54" s="142"/>
      <c r="E54" s="22"/>
      <c r="F54" s="23"/>
      <c r="G54" s="148"/>
      <c r="H54" s="149"/>
      <c r="I54" s="34"/>
      <c r="J54" s="35"/>
      <c r="K54" s="148"/>
      <c r="L54" s="149"/>
      <c r="M54" s="34"/>
      <c r="N54" s="35"/>
      <c r="O54" s="148"/>
      <c r="P54" s="149"/>
      <c r="Q54" s="34"/>
      <c r="R54" s="35"/>
      <c r="S54" s="148"/>
      <c r="T54" s="149"/>
      <c r="U54" s="34"/>
      <c r="V54" s="35"/>
      <c r="W54" s="148"/>
      <c r="X54" s="149"/>
      <c r="Y54" s="34"/>
      <c r="Z54" s="35"/>
      <c r="AA54" s="137"/>
      <c r="AB54" s="138"/>
      <c r="AC54" s="26"/>
      <c r="AD54" s="27"/>
      <c r="AE54" s="51"/>
      <c r="AF54" s="51"/>
      <c r="AG54" s="141"/>
      <c r="AH54" s="142"/>
      <c r="AI54" s="22"/>
      <c r="AJ54" s="23"/>
      <c r="AK54" s="133"/>
      <c r="AL54" s="134"/>
      <c r="AM54" s="22"/>
      <c r="AN54" s="23"/>
      <c r="AO54" s="133"/>
      <c r="AP54" s="134"/>
      <c r="AQ54" s="22"/>
      <c r="AR54" s="23"/>
      <c r="AS54" s="133"/>
      <c r="AT54" s="134"/>
      <c r="AU54" s="22"/>
      <c r="AV54" s="23"/>
      <c r="AW54" s="133"/>
      <c r="AX54" s="134"/>
      <c r="AY54" s="22"/>
      <c r="AZ54" s="23"/>
      <c r="BA54" s="133"/>
      <c r="BB54" s="134"/>
      <c r="BC54" s="22"/>
      <c r="BD54" s="23"/>
      <c r="BE54" s="137"/>
      <c r="BF54" s="138"/>
      <c r="BG54" s="26"/>
      <c r="BH54" s="27"/>
      <c r="BI54" s="72"/>
      <c r="BJ54" s="73"/>
    </row>
    <row r="55" spans="1:62" ht="6" customHeight="1">
      <c r="A55" s="71"/>
      <c r="B55" s="72"/>
      <c r="C55" s="143"/>
      <c r="D55" s="144"/>
      <c r="E55" s="144"/>
      <c r="F55" s="145"/>
      <c r="G55" s="143"/>
      <c r="H55" s="144"/>
      <c r="I55" s="144"/>
      <c r="J55" s="145"/>
      <c r="K55" s="143"/>
      <c r="L55" s="144"/>
      <c r="M55" s="144"/>
      <c r="N55" s="145"/>
      <c r="O55" s="143"/>
      <c r="P55" s="144"/>
      <c r="Q55" s="144"/>
      <c r="R55" s="145"/>
      <c r="S55" s="143"/>
      <c r="T55" s="144"/>
      <c r="U55" s="144"/>
      <c r="V55" s="145"/>
      <c r="W55" s="143"/>
      <c r="X55" s="144"/>
      <c r="Y55" s="144"/>
      <c r="Z55" s="145"/>
      <c r="AA55" s="143"/>
      <c r="AB55" s="144"/>
      <c r="AC55" s="144"/>
      <c r="AD55" s="145"/>
      <c r="AE55" s="51"/>
      <c r="AF55" s="51"/>
      <c r="AG55" s="143"/>
      <c r="AH55" s="144"/>
      <c r="AI55" s="144"/>
      <c r="AJ55" s="145"/>
      <c r="AK55" s="143"/>
      <c r="AL55" s="144"/>
      <c r="AM55" s="144"/>
      <c r="AN55" s="145"/>
      <c r="AO55" s="143"/>
      <c r="AP55" s="144"/>
      <c r="AQ55" s="144"/>
      <c r="AR55" s="145"/>
      <c r="AS55" s="143"/>
      <c r="AT55" s="144"/>
      <c r="AU55" s="144"/>
      <c r="AV55" s="145"/>
      <c r="AW55" s="143"/>
      <c r="AX55" s="144"/>
      <c r="AY55" s="144"/>
      <c r="AZ55" s="145"/>
      <c r="BA55" s="143"/>
      <c r="BB55" s="144"/>
      <c r="BC55" s="144"/>
      <c r="BD55" s="145"/>
      <c r="BE55" s="28"/>
      <c r="BF55" s="26"/>
      <c r="BG55" s="26"/>
      <c r="BH55" s="27"/>
      <c r="BI55" s="72"/>
      <c r="BJ55" s="73"/>
    </row>
    <row r="56" spans="1:62" ht="6" customHeight="1">
      <c r="A56" s="71"/>
      <c r="B56" s="72"/>
      <c r="C56" s="143"/>
      <c r="D56" s="144"/>
      <c r="E56" s="144"/>
      <c r="F56" s="145"/>
      <c r="G56" s="143"/>
      <c r="H56" s="144"/>
      <c r="I56" s="144"/>
      <c r="J56" s="145"/>
      <c r="K56" s="143"/>
      <c r="L56" s="144"/>
      <c r="M56" s="144"/>
      <c r="N56" s="145"/>
      <c r="O56" s="143"/>
      <c r="P56" s="144"/>
      <c r="Q56" s="144"/>
      <c r="R56" s="145"/>
      <c r="S56" s="143"/>
      <c r="T56" s="144"/>
      <c r="U56" s="144"/>
      <c r="V56" s="145"/>
      <c r="W56" s="143"/>
      <c r="X56" s="144"/>
      <c r="Y56" s="144"/>
      <c r="Z56" s="145"/>
      <c r="AA56" s="143"/>
      <c r="AB56" s="144"/>
      <c r="AC56" s="144"/>
      <c r="AD56" s="145"/>
      <c r="AE56" s="51"/>
      <c r="AF56" s="51"/>
      <c r="AG56" s="143"/>
      <c r="AH56" s="144"/>
      <c r="AI56" s="144"/>
      <c r="AJ56" s="145"/>
      <c r="AK56" s="143"/>
      <c r="AL56" s="144"/>
      <c r="AM56" s="144"/>
      <c r="AN56" s="145"/>
      <c r="AO56" s="143"/>
      <c r="AP56" s="144"/>
      <c r="AQ56" s="144"/>
      <c r="AR56" s="145"/>
      <c r="AS56" s="143"/>
      <c r="AT56" s="144"/>
      <c r="AU56" s="144"/>
      <c r="AV56" s="145"/>
      <c r="AW56" s="143"/>
      <c r="AX56" s="144"/>
      <c r="AY56" s="144"/>
      <c r="AZ56" s="145"/>
      <c r="BA56" s="143"/>
      <c r="BB56" s="144"/>
      <c r="BC56" s="144"/>
      <c r="BD56" s="145"/>
      <c r="BE56" s="28"/>
      <c r="BF56" s="26"/>
      <c r="BG56" s="26"/>
      <c r="BH56" s="27"/>
      <c r="BI56" s="72"/>
      <c r="BJ56" s="73"/>
    </row>
    <row r="57" spans="1:62" ht="6" customHeight="1">
      <c r="A57" s="71"/>
      <c r="B57" s="72"/>
      <c r="C57" s="150" t="str">
        <f>IF(DAY(C25)&lt;=7,(IF(VLOOKUP($AA$10,年末変更!$B$1:$M$370,2,FALSE)="第4日曜日","可燃",IF(VLOOKUP($AA$10,年末変更!$B$1:$M$370,3,FALSE)="第4日曜日","可燃",IF(VLOOKUP($AA$10,年末変更!$B$1:$M$370,4,FALSE)="第4日曜日","可燃",IF(VLOOKUP($AA$10,年末変更!$B$1:$M$370,5,FALSE)="第4日曜日","可燃",IF(VLOOKUP($AA$10,年末変更!$B$1:$M$370,6,FALSE)="第4日曜日","可燃",IF(VLOOKUP($AA$10,年末変更!$B$1:$M$370,7,FALSE)="第4日曜日","可燃",IF(VLOOKUP($AA$10,年末変更!$B$1:$M$370,8,FALSE)="第4日曜日","可燃",IF(VLOOKUP($AA$10,年末変更!$B$1:$M$370,9,FALSE)="第4日曜日","不燃",IF(VLOOKUP($AA$10,年末変更!$B$1:$M$370,10,FALSE)="第4日曜日","大型可燃",IF(VLOOKUP($AA$10,年末変更!$B$1:$M$370,11,FALSE)="第4日曜日","リサイクル",IF(VLOOKUP($AA$10,年末変更!$B$1:$M$370,12,FALSE)="第4日曜日","リサイクル"," ")))))))))))),(IF(VLOOKUP($AA$10,年末変更!$B$1:$M$370,2,FALSE)="第3日曜日","可燃",IF(VLOOKUP($AA$10,年末変更!$B$1:$M$370,3,FALSE)="第3日曜日","可燃",IF(VLOOKUP($AA$10,年末変更!$B$1:$M$370,4,FALSE)="第3日曜日","可燃",IF(VLOOKUP($AA$10,年末変更!$B$1:$M$370,5,FALSE)="第3日曜日","可燃",IF(VLOOKUP($AA$10,年末変更!$B$1:$M$370,6,FALSE)="第3日曜日","可燃",IF(VLOOKUP($AA$10,年末変更!$B$1:$M$370,7,FALSE)="第3日曜日","可燃",IF(VLOOKUP($AA$10,年末変更!$B$1:$M$370,8,FALSE)="第3日曜日","可燃",IF(VLOOKUP($AA$10,年末変更!$B$1:$M$370,9,FALSE)="第3日曜日","不燃",IF(VLOOKUP($AA$10,年末変更!$B$1:$M$370,10,FALSE)="第3日曜日","大型可燃",IF(VLOOKUP($AA$10,年末変更!$B$1:$M$370,11,FALSE)="第3日曜日","リサイクル",IF(VLOOKUP($AA$10,年末変更!$B$1:$M$370,12,FALSE)="第3日曜日","リサイクル"," ")))))))))))))</f>
        <v xml:space="preserve"> </v>
      </c>
      <c r="D57" s="151"/>
      <c r="E57" s="151"/>
      <c r="F57" s="152"/>
      <c r="G57" s="150" t="str">
        <f>IF(DAY(G25)&lt;=7,(IF(VLOOKUP($AA$10,年末変更!$B$1:$M$370,2,FALSE)="第4月曜日","可燃",IF(VLOOKUP($AA$10,年末変更!$B$1:$M$370,3,FALSE)="第4月曜日","可燃",IF(VLOOKUP($AA$10,年末変更!$B$1:$M$370,4,FALSE)="第4月曜日","可燃",IF(VLOOKUP($AA$10,年末変更!$B$1:$M$370,5,FALSE)="第4月曜日","可燃",IF(VLOOKUP($AA$10,年末変更!$B$1:$M$370,6,FALSE)="第4月曜日","可燃",IF(VLOOKUP($AA$10,年末変更!$B$1:$M$370,7,FALSE)="第4月曜日","可燃",IF(VLOOKUP($AA$10,年末変更!$B$1:$M$370,8,FALSE)="第4月曜日","可燃",IF(VLOOKUP($AA$10,年末変更!$B$1:$M$370,9,FALSE)="第4月曜日","不燃",IF(VLOOKUP($AA$10,年末変更!$B$1:$M$370,10,FALSE)="第4月曜日","大型可燃",IF(VLOOKUP($AA$10,年末変更!$B$1:$M$370,11,FALSE)="第4月曜日","リサイクル",IF(VLOOKUP($AA$10,年末変更!$B$1:$M$370,12,FALSE)="第4月曜日","リサイクル"," ")))))))))))),(IF(VLOOKUP($AA$10,年末変更!$B$1:$M$370,2,FALSE)="第3月曜日","可燃",IF(VLOOKUP($AA$10,年末変更!$B$1:$M$370,3,FALSE)="第3月曜日","可燃",IF(VLOOKUP($AA$10,年末変更!$B$1:$M$370,4,FALSE)="第3月曜日","可燃",IF(VLOOKUP($AA$10,年末変更!$B$1:$M$370,5,FALSE)="第3月曜日","可燃",IF(VLOOKUP($AA$10,年末変更!$B$1:$M$370,6,FALSE)="第3月曜日","可燃",IF(VLOOKUP($AA$10,年末変更!$B$1:$M$370,7,FALSE)="第3月曜日","可燃",IF(VLOOKUP($AA$10,年末変更!$B$1:$M$370,8,FALSE)="第3月曜日","可燃",IF(VLOOKUP($AA$10,年末変更!$B$1:$M$370,9,FALSE)="第3月曜日","不燃",IF(VLOOKUP($AA$10,年末変更!$B$1:$M$370,10,FALSE)="第3月曜日","大型可燃",IF(VLOOKUP($AA$10,年末変更!$B$1:$M$370,11,FALSE)="第3月曜日","リサイクル",IF(VLOOKUP($AA$10,年末変更!$B$1:$M$370,12,FALSE)="第3月曜日","リサイクル"," ")))))))))))))</f>
        <v>可燃</v>
      </c>
      <c r="H57" s="151"/>
      <c r="I57" s="151"/>
      <c r="J57" s="152"/>
      <c r="K57" s="150" t="str">
        <f>IF(DAY(K25)&lt;=7,(IF(VLOOKUP($AA$10,年末変更!$B$1:$M$370,2,FALSE)="第4火曜日","可燃",IF(VLOOKUP($AA$10,年末変更!$B$1:$M$370,3,FALSE)="第4火曜日","可燃",IF(VLOOKUP($AA$10,年末変更!$B$1:$M$370,4,FALSE)="第4火曜日","可燃",IF(VLOOKUP($AA$10,年末変更!$B$1:$M$370,5,FALSE)="第4火曜日","可燃",IF(VLOOKUP($AA$10,年末変更!$B$1:$M$370,6,FALSE)="第4火曜日","可燃",IF(VLOOKUP($AA$10,年末変更!$B$1:$M$370,7,FALSE)="第4火曜日","可燃",IF(VLOOKUP($AA$10,年末変更!$B$1:$M$370,8,FALSE)="第4火曜日","可燃",IF(VLOOKUP($AA$10,年末変更!$B$1:$M$370,9,FALSE)="第4火曜日","不燃",IF(VLOOKUP($AA$10,年末変更!$B$1:$M$370,10,FALSE)="第4火曜日","大型可燃",IF(VLOOKUP($AA$10,年末変更!$B$1:$M$370,11,FALSE)="第4火曜日","リサイクル",IF(VLOOKUP($AA$10,年末変更!$B$1:$M$370,12,FALSE)="第4火曜日","リサイクル"," ")))))))))))),(IF(VLOOKUP($AA$10,年末変更!$B$1:$M$370,2,FALSE)="第3火曜日","可燃",IF(VLOOKUP($AA$10,年末変更!$B$1:$M$370,3,FALSE)="第3火曜日","可燃",IF(VLOOKUP($AA$10,年末変更!$B$1:$M$370,4,FALSE)="第3火曜日","可燃",IF(VLOOKUP($AA$10,年末変更!$B$1:$M$370,5,FALSE)="第3火曜日","可燃",IF(VLOOKUP($AA$10,年末変更!$B$1:$M$370,6,FALSE)="第3火曜日","可燃",IF(VLOOKUP($AA$10,年末変更!$B$1:$M$370,7,FALSE)="第3火曜日","可燃",IF(VLOOKUP($AA$10,年末変更!$B$1:$M$370,8,FALSE)="第3火曜日","可燃",IF(VLOOKUP($AA$10,年末変更!$B$1:$M$370,9,FALSE)="第3火曜日","不燃",IF(VLOOKUP($AA$10,年末変更!$B$1:$M$370,10,FALSE)="第3火曜日","大型可燃",IF(VLOOKUP($AA$10,年末変更!$B$1:$M$370,11,FALSE)="第3火曜日","リサイクル",IF(VLOOKUP($AA$10,年末変更!$B$1:$M$370,12,FALSE)="第3火曜日","リサイクル"," ")))))))))))))</f>
        <v xml:space="preserve"> </v>
      </c>
      <c r="L57" s="151"/>
      <c r="M57" s="151"/>
      <c r="N57" s="152"/>
      <c r="O57" s="150" t="str">
        <f>IF(DAY(O25)&lt;=7,(IF(VLOOKUP($AA$10,年末変更!$B$1:$M$370,2,FALSE)="第4水曜日","可燃",IF(VLOOKUP($AA$10,年末変更!$B$1:$M$370,3,FALSE)="第4水曜日","可燃",IF(VLOOKUP($AA$10,年末変更!$B$1:$M$370,4,FALSE)="第4水曜日","可燃",IF(VLOOKUP($AA$10,年末変更!$B$1:$M$370,5,FALSE)="第4水曜日","可燃",IF(VLOOKUP($AA$10,年末変更!$B$1:$M$370,6,FALSE)="第4水曜日","可燃",IF(VLOOKUP($AA$10,年末変更!$B$1:$M$370,7,FALSE)="第4水曜日","可燃",IF(VLOOKUP($AA$10,年末変更!$B$1:$M$370,8,FALSE)="第4水曜日","可燃",IF(VLOOKUP($AA$10,年末変更!$B$1:$M$370,9,FALSE)="第4水曜日","不燃",IF(VLOOKUP($AA$10,年末変更!$B$1:$M$370,10,FALSE)="第4水曜日","大型可燃",IF(VLOOKUP($AA$10,年末変更!$B$1:$M$370,11,FALSE)="第4水曜日","リサイクル",IF(VLOOKUP($AA$10,年末変更!$B$1:$M$370,12,FALSE)="第4水曜日","リサイクル"," ")))))))))))),(IF(VLOOKUP($AA$10,年末変更!$B$1:$M$370,2,FALSE)="第3水曜日","可燃",IF(VLOOKUP($AA$10,年末変更!$B$1:$M$370,3,FALSE)="第3水曜日","可燃",IF(VLOOKUP($AA$10,年末変更!$B$1:$M$370,4,FALSE)="第3水曜日","可燃",IF(VLOOKUP($AA$10,年末変更!$B$1:$M$370,5,FALSE)="第3水曜日","可燃",IF(VLOOKUP($AA$10,年末変更!$B$1:$M$370,6,FALSE)="第3水曜日","可燃",IF(VLOOKUP($AA$10,年末変更!$B$1:$M$370,7,FALSE)="第3水曜日","可燃",IF(VLOOKUP($AA$10,年末変更!$B$1:$M$370,8,FALSE)="第3水曜日","可燃",IF(VLOOKUP($AA$10,年末変更!$B$1:$M$370,9,FALSE)="第3水曜日","不燃",IF(VLOOKUP($AA$10,年末変更!$B$1:$M$370,10,FALSE)="第3水曜日","大型可燃",IF(VLOOKUP($AA$10,年末変更!$B$1:$M$370,11,FALSE)="第3水曜日","リサイクル",IF(VLOOKUP($AA$10,年末変更!$B$1:$M$370,12,FALSE)="第3水曜日","リサイクル"," ")))))))))))))</f>
        <v xml:space="preserve"> </v>
      </c>
      <c r="P57" s="151"/>
      <c r="Q57" s="151"/>
      <c r="R57" s="152"/>
      <c r="S57" s="150" t="str">
        <f>IF(DAY(S25)&lt;=7,(IF(VLOOKUP($AA$10,年末変更!$B$1:$M$370,2,FALSE)="第4木曜日","可燃",IF(VLOOKUP($AA$10,年末変更!$B$1:$M$370,3,FALSE)="第4木曜日","可燃",IF(VLOOKUP($AA$10,年末変更!$B$1:$M$370,4,FALSE)="第4木曜日","可燃",IF(VLOOKUP($AA$10,年末変更!$B$1:$M$370,5,FALSE)="第4木曜日","可燃",IF(VLOOKUP($AA$10,年末変更!$B$1:$M$370,6,FALSE)="第4木曜日","可燃",IF(VLOOKUP($AA$10,年末変更!$B$1:$M$370,7,FALSE)="第4木曜日","可燃",IF(VLOOKUP($AA$10,年末変更!$B$1:$M$370,8,FALSE)="第4木曜日","可燃",IF(VLOOKUP($AA$10,年末変更!$B$1:$M$370,9,FALSE)="第4木曜日","不燃",IF(VLOOKUP($AA$10,年末変更!$B$1:$M$370,10,FALSE)="第4木曜日","大型可燃",IF(VLOOKUP($AA$10,年末変更!$B$1:$M$370,11,FALSE)="第4木曜日","リサイクル",IF(VLOOKUP($AA$10,年末変更!$B$1:$M$370,12,FALSE)="第4木曜日","リサイクル"," ")))))))))))),(IF(VLOOKUP($AA$10,年末変更!$B$1:$M$370,2,FALSE)="第3木曜日","可燃",IF(VLOOKUP($AA$10,年末変更!$B$1:$M$370,3,FALSE)="第3木曜日","可燃",IF(VLOOKUP($AA$10,年末変更!$B$1:$M$370,4,FALSE)="第3木曜日","可燃",IF(VLOOKUP($AA$10,年末変更!$B$1:$M$370,5,FALSE)="第3木曜日","可燃",IF(VLOOKUP($AA$10,年末変更!$B$1:$M$370,6,FALSE)="第3木曜日","可燃",IF(VLOOKUP($AA$10,年末変更!$B$1:$M$370,7,FALSE)="第3木曜日","可燃",IF(VLOOKUP($AA$10,年末変更!$B$1:$M$370,8,FALSE)="第3木曜日","可燃",IF(VLOOKUP($AA$10,年末変更!$B$1:$M$370,9,FALSE)="第3木曜日","不燃",IF(VLOOKUP($AA$10,年末変更!$B$1:$M$370,10,FALSE)="第3木曜日","大型可燃",IF(VLOOKUP($AA$10,年末変更!$B$1:$M$370,11,FALSE)="第3木曜日","リサイクル",IF(VLOOKUP($AA$10,年末変更!$B$1:$M$370,12,FALSE)="第3木曜日","リサイクル"," ")))))))))))))</f>
        <v>可燃</v>
      </c>
      <c r="T57" s="151"/>
      <c r="U57" s="151"/>
      <c r="V57" s="152"/>
      <c r="W57" s="150" t="str">
        <f>IF(DAY(W25)&lt;=7,(IF(VLOOKUP($AA$10,年末変更!$B$1:$M$370,2,FALSE)="第4金曜日","可燃",IF(VLOOKUP($AA$10,年末変更!$B$1:$M$370,3,FALSE)="第4金曜日","可燃",IF(VLOOKUP($AA$10,年末変更!$B$1:$M$370,4,FALSE)="第4金曜日","可燃",IF(VLOOKUP($AA$10,年末変更!$B$1:$M$370,5,FALSE)="第4金曜日","可燃",IF(VLOOKUP($AA$10,年末変更!$B$1:$M$370,6,FALSE)="第4金曜日","可燃",IF(VLOOKUP($AA$10,年末変更!$B$1:$M$370,7,FALSE)="第4金曜日","可燃",IF(VLOOKUP($AA$10,年末変更!$B$1:$M$370,8,FALSE)="第4金曜日","可燃",IF(VLOOKUP($AA$10,年末変更!$B$1:$M$370,9,FALSE)="第4金曜日","不燃",IF(VLOOKUP($AA$10,年末変更!$B$1:$M$370,10,FALSE)="第4金曜日","大型可燃",IF(VLOOKUP($AA$10,年末変更!$B$1:$M$370,11,FALSE)="第4金曜日","リサイクル",IF(VLOOKUP($AA$10,年末変更!$B$1:$M$370,12,FALSE)="第4金曜日","リサイクル"," ")))))))))))),(IF(VLOOKUP($AA$10,年末変更!$B$1:$M$370,2,FALSE)="第3金曜日","可燃",IF(VLOOKUP($AA$10,年末変更!$B$1:$M$370,3,FALSE)="第3金曜日","可燃",IF(VLOOKUP($AA$10,年末変更!$B$1:$M$370,4,FALSE)="第3金曜日","可燃",IF(VLOOKUP($AA$10,年末変更!$B$1:$M$370,5,FALSE)="第3金曜日","可燃",IF(VLOOKUP($AA$10,年末変更!$B$1:$M$370,6,FALSE)="第3金曜日","可燃",IF(VLOOKUP($AA$10,年末変更!$B$1:$M$370,7,FALSE)="第3金曜日","可燃",IF(VLOOKUP($AA$10,年末変更!$B$1:$M$370,8,FALSE)="第3金曜日","可燃",IF(VLOOKUP($AA$10,年末変更!$B$1:$M$370,9,FALSE)="第3金曜日","不燃",IF(VLOOKUP($AA$10,年末変更!$B$1:$M$370,10,FALSE)="第3金曜日","大型可燃",IF(VLOOKUP($AA$10,年末変更!$B$1:$M$370,11,FALSE)="第3金曜日","リサイクル",IF(VLOOKUP($AA$10,年末変更!$B$1:$M$370,12,FALSE)="第3金曜日","リサイクル"," ")))))))))))))</f>
        <v xml:space="preserve"> </v>
      </c>
      <c r="X57" s="151"/>
      <c r="Y57" s="151"/>
      <c r="Z57" s="152"/>
      <c r="AA57" s="150" t="str">
        <f>IF(DAY(AA25)&lt;=7,(IF(VLOOKUP($AA$10,年末変更!$B$1:$M$370,2,FALSE)="第4土曜日","可燃",IF(VLOOKUP($AA$10,年末変更!$B$1:$M$370,3,FALSE)="第4土曜日","可燃",IF(VLOOKUP($AA$10,年末変更!$B$1:$M$370,4,FALSE)="第4土曜日","可燃",IF(VLOOKUP($AA$10,年末変更!$B$1:$M$370,5,FALSE)="第4土曜日","可燃",IF(VLOOKUP($AA$10,年末変更!$B$1:$M$370,6,FALSE)="第4土曜日","可燃",IF(VLOOKUP($AA$10,年末変更!$B$1:$M$370,7,FALSE)="第4土曜日","可燃",IF(VLOOKUP($AA$10,年末変更!$B$1:$M$370,8,FALSE)="第4土曜日","可燃",IF(VLOOKUP($AA$10,年末変更!$B$1:$M$370,9,FALSE)="第4土曜日","不燃",IF(VLOOKUP($AA$10,年末変更!$B$1:$M$370,10,FALSE)="第4土曜日","大型可燃",IF(VLOOKUP($AA$10,年末変更!$B$1:$M$370,11,FALSE)="第4土曜日","リサイクル",IF(VLOOKUP($AA$10,年末変更!$B$1:$M$370,12,FALSE)="第4土曜日","リサイクル"," ")))))))))))),(IF(VLOOKUP($AA$10,年末変更!$B$1:$M$370,2,FALSE)="第3土曜日","可燃",IF(VLOOKUP($AA$10,年末変更!$B$1:$M$370,3,FALSE)="第3土曜日","可燃",IF(VLOOKUP($AA$10,年末変更!$B$1:$M$370,4,FALSE)="第3土曜日","可燃",IF(VLOOKUP($AA$10,年末変更!$B$1:$M$370,5,FALSE)="第3土曜日","可燃",IF(VLOOKUP($AA$10,年末変更!$B$1:$M$370,6,FALSE)="第3土曜日","可燃",IF(VLOOKUP($AA$10,年末変更!$B$1:$M$370,7,FALSE)="第3土曜日","可燃",IF(VLOOKUP($AA$10,年末変更!$B$1:$M$370,8,FALSE)="第3土曜日","可燃",IF(VLOOKUP($AA$10,年末変更!$B$1:$M$370,9,FALSE)="第3土曜日","不燃",IF(VLOOKUP($AA$10,年末変更!$B$1:$M$370,10,FALSE)="第3土曜日","大型可燃",IF(VLOOKUP($AA$10,年末変更!$B$1:$M$370,11,FALSE)="第3土曜日","リサイクル",IF(VLOOKUP($AA$10,年末変更!$B$1:$M$370,12,FALSE)="第3土曜日","リサイクル"," ")))))))))))))</f>
        <v xml:space="preserve"> </v>
      </c>
      <c r="AB57" s="151"/>
      <c r="AC57" s="151"/>
      <c r="AD57" s="152"/>
      <c r="AE57" s="51"/>
      <c r="AF57" s="51"/>
      <c r="AG57" s="263" t="str">
        <f>IF(DAY(AG25)&lt;=7,(IF(VLOOKUP($AA$10,'年始変更 '!$B$1:$M$370,2,FALSE)="第4日曜日","可燃",IF(VLOOKUP($AA$10,'年始変更 '!$B$1:$M$370,3,FALSE)="第4日曜日","可燃",IF(VLOOKUP($AA$10,'年始変更 '!$B$1:$M$370,4,FALSE)="第4日曜日","可燃",IF(VLOOKUP($AA$10,'年始変更 '!$B$1:$M$370,5,FALSE)="第4日曜日","可燃",IF(VLOOKUP($AA$10,'年始変更 '!$B$1:$M$370,6,FALSE)="第4日曜日","可燃",IF(VLOOKUP($AA$10,'年始変更 '!$B$1:$M$370,7,FALSE)="第4日曜日","可燃",IF(VLOOKUP($AA$10,'年始変更 '!$B$1:$M$370,8,FALSE)="第4日曜日","可燃",IF(VLOOKUP($AA$10,'年始変更 '!$B$1:$M$370,9,FALSE)="第4日曜日","不燃",IF(VLOOKUP($AA$10,'年始変更 '!$B$1:$M$370,10,FALSE)="第4日曜日","大型可燃",IF(VLOOKUP($AA$10,'年始変更 '!$B$1:$M$370,11,FALSE)="第4日曜日","リサイクル",IF(VLOOKUP($AA$10,'年始変更 '!$B$1:$M$370,12,FALSE)="第4日曜日","リサイクル"," ")))))))))))),(IF(VLOOKUP($AA$10,'年始変更 '!$B$1:$M$370,2,FALSE)="第3日曜日","可燃",IF(VLOOKUP($AA$10,'年始変更 '!$B$1:$M$370,3,FALSE)="第3日曜日","可燃",IF(VLOOKUP($AA$10,'年始変更 '!$B$1:$M$370,4,FALSE)="第3日曜日","可燃",IF(VLOOKUP($AA$10,'年始変更 '!$B$1:$M$370,5,FALSE)="第3日曜日","可燃",IF(VLOOKUP($AA$10,'年始変更 '!$B$1:$M$370,6,FALSE)="第3日曜日","可燃",IF(VLOOKUP($AA$10,'年始変更 '!$B$1:$M$370,7,FALSE)="第3日曜日","可燃",IF(VLOOKUP($AA$10,'年始変更 '!$B$1:$M$370,8,FALSE)="第3日曜日","可燃",IF(VLOOKUP($AA$10,'年始変更 '!$B$1:$M$370,9,FALSE)="第3日曜日","不燃",IF(VLOOKUP($AA$10,'年始変更 '!$B$1:$M$370,10,FALSE)="第3日曜日","大型可燃",IF(VLOOKUP($AA$10,'年始変更 '!$B$1:$M$370,11,FALSE)="第3日曜日","リサイクル",IF(VLOOKUP($AA$10,'年始変更 '!$B$1:$M$370,12,FALSE)="第3日曜日","リサイクル"," ")))))))))))))</f>
        <v xml:space="preserve"> </v>
      </c>
      <c r="AH57" s="264"/>
      <c r="AI57" s="264"/>
      <c r="AJ57" s="265"/>
      <c r="AK57" s="150"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51"/>
      <c r="AM57" s="151"/>
      <c r="AN57" s="152"/>
      <c r="AO57" s="150"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51"/>
      <c r="AQ57" s="151"/>
      <c r="AR57" s="152"/>
      <c r="AS57" s="150"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AT57" s="151"/>
      <c r="AU57" s="151"/>
      <c r="AV57" s="152"/>
      <c r="AW57" s="150"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51"/>
      <c r="AY57" s="151"/>
      <c r="AZ57" s="152"/>
      <c r="BA57" s="150"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51"/>
      <c r="BC57" s="151"/>
      <c r="BD57" s="152"/>
      <c r="BE57" s="28"/>
      <c r="BF57" s="26"/>
      <c r="BG57" s="26"/>
      <c r="BH57" s="27"/>
      <c r="BI57" s="72"/>
      <c r="BJ57" s="73"/>
    </row>
    <row r="58" spans="1:62" ht="6" customHeight="1">
      <c r="A58" s="71"/>
      <c r="B58" s="72"/>
      <c r="C58" s="150"/>
      <c r="D58" s="151"/>
      <c r="E58" s="151"/>
      <c r="F58" s="152"/>
      <c r="G58" s="150"/>
      <c r="H58" s="151"/>
      <c r="I58" s="151"/>
      <c r="J58" s="152"/>
      <c r="K58" s="150"/>
      <c r="L58" s="151"/>
      <c r="M58" s="151"/>
      <c r="N58" s="152"/>
      <c r="O58" s="150"/>
      <c r="P58" s="151"/>
      <c r="Q58" s="151"/>
      <c r="R58" s="152"/>
      <c r="S58" s="150"/>
      <c r="T58" s="151"/>
      <c r="U58" s="151"/>
      <c r="V58" s="152"/>
      <c r="W58" s="150"/>
      <c r="X58" s="151"/>
      <c r="Y58" s="151"/>
      <c r="Z58" s="152"/>
      <c r="AA58" s="150"/>
      <c r="AB58" s="151"/>
      <c r="AC58" s="151"/>
      <c r="AD58" s="152"/>
      <c r="AE58" s="51"/>
      <c r="AF58" s="51"/>
      <c r="AG58" s="263"/>
      <c r="AH58" s="264"/>
      <c r="AI58" s="264"/>
      <c r="AJ58" s="265"/>
      <c r="AK58" s="150"/>
      <c r="AL58" s="151"/>
      <c r="AM58" s="151"/>
      <c r="AN58" s="152"/>
      <c r="AO58" s="150"/>
      <c r="AP58" s="151"/>
      <c r="AQ58" s="151"/>
      <c r="AR58" s="152"/>
      <c r="AS58" s="150"/>
      <c r="AT58" s="151"/>
      <c r="AU58" s="151"/>
      <c r="AV58" s="152"/>
      <c r="AW58" s="150"/>
      <c r="AX58" s="151"/>
      <c r="AY58" s="151"/>
      <c r="AZ58" s="152"/>
      <c r="BA58" s="150"/>
      <c r="BB58" s="151"/>
      <c r="BC58" s="151"/>
      <c r="BD58" s="152"/>
      <c r="BE58" s="28"/>
      <c r="BF58" s="26"/>
      <c r="BG58" s="26"/>
      <c r="BH58" s="27"/>
      <c r="BI58" s="72"/>
      <c r="BJ58" s="73"/>
    </row>
    <row r="59" spans="1:62" ht="6" customHeight="1">
      <c r="A59" s="71"/>
      <c r="B59" s="72"/>
      <c r="C59" s="150"/>
      <c r="D59" s="151"/>
      <c r="E59" s="151"/>
      <c r="F59" s="152"/>
      <c r="G59" s="150"/>
      <c r="H59" s="151"/>
      <c r="I59" s="151"/>
      <c r="J59" s="152"/>
      <c r="K59" s="150"/>
      <c r="L59" s="151"/>
      <c r="M59" s="151"/>
      <c r="N59" s="152"/>
      <c r="O59" s="150"/>
      <c r="P59" s="151"/>
      <c r="Q59" s="151"/>
      <c r="R59" s="152"/>
      <c r="S59" s="150"/>
      <c r="T59" s="151"/>
      <c r="U59" s="151"/>
      <c r="V59" s="152"/>
      <c r="W59" s="150"/>
      <c r="X59" s="151"/>
      <c r="Y59" s="151"/>
      <c r="Z59" s="152"/>
      <c r="AA59" s="150"/>
      <c r="AB59" s="151"/>
      <c r="AC59" s="151"/>
      <c r="AD59" s="152"/>
      <c r="AE59" s="51"/>
      <c r="AF59" s="51"/>
      <c r="AG59" s="263"/>
      <c r="AH59" s="264"/>
      <c r="AI59" s="264"/>
      <c r="AJ59" s="265"/>
      <c r="AK59" s="150"/>
      <c r="AL59" s="151"/>
      <c r="AM59" s="151"/>
      <c r="AN59" s="152"/>
      <c r="AO59" s="150"/>
      <c r="AP59" s="151"/>
      <c r="AQ59" s="151"/>
      <c r="AR59" s="152"/>
      <c r="AS59" s="150"/>
      <c r="AT59" s="151"/>
      <c r="AU59" s="151"/>
      <c r="AV59" s="152"/>
      <c r="AW59" s="150"/>
      <c r="AX59" s="151"/>
      <c r="AY59" s="151"/>
      <c r="AZ59" s="152"/>
      <c r="BA59" s="150"/>
      <c r="BB59" s="151"/>
      <c r="BC59" s="151"/>
      <c r="BD59" s="152"/>
      <c r="BE59" s="28"/>
      <c r="BF59" s="26"/>
      <c r="BG59" s="26"/>
      <c r="BH59" s="27"/>
      <c r="BI59" s="72"/>
      <c r="BJ59" s="73"/>
    </row>
    <row r="60" spans="1:62" ht="6" customHeight="1">
      <c r="A60" s="71"/>
      <c r="B60" s="72"/>
      <c r="C60" s="153"/>
      <c r="D60" s="154"/>
      <c r="E60" s="154"/>
      <c r="F60" s="155"/>
      <c r="G60" s="153"/>
      <c r="H60" s="154"/>
      <c r="I60" s="154"/>
      <c r="J60" s="155"/>
      <c r="K60" s="153"/>
      <c r="L60" s="154"/>
      <c r="M60" s="154"/>
      <c r="N60" s="155"/>
      <c r="O60" s="153"/>
      <c r="P60" s="154"/>
      <c r="Q60" s="154"/>
      <c r="R60" s="155"/>
      <c r="S60" s="153"/>
      <c r="T60" s="154"/>
      <c r="U60" s="154"/>
      <c r="V60" s="155"/>
      <c r="W60" s="153"/>
      <c r="X60" s="154"/>
      <c r="Y60" s="154"/>
      <c r="Z60" s="155"/>
      <c r="AA60" s="153"/>
      <c r="AB60" s="154"/>
      <c r="AC60" s="154"/>
      <c r="AD60" s="155"/>
      <c r="AE60" s="51"/>
      <c r="AF60" s="51"/>
      <c r="AG60" s="266"/>
      <c r="AH60" s="267"/>
      <c r="AI60" s="267"/>
      <c r="AJ60" s="268"/>
      <c r="AK60" s="153"/>
      <c r="AL60" s="154"/>
      <c r="AM60" s="154"/>
      <c r="AN60" s="155"/>
      <c r="AO60" s="153"/>
      <c r="AP60" s="154"/>
      <c r="AQ60" s="154"/>
      <c r="AR60" s="155"/>
      <c r="AS60" s="153"/>
      <c r="AT60" s="154"/>
      <c r="AU60" s="154"/>
      <c r="AV60" s="155"/>
      <c r="AW60" s="153"/>
      <c r="AX60" s="154"/>
      <c r="AY60" s="154"/>
      <c r="AZ60" s="155"/>
      <c r="BA60" s="153"/>
      <c r="BB60" s="154"/>
      <c r="BC60" s="154"/>
      <c r="BD60" s="155"/>
      <c r="BE60" s="29"/>
      <c r="BF60" s="30"/>
      <c r="BG60" s="30"/>
      <c r="BH60" s="31"/>
      <c r="BI60" s="72"/>
      <c r="BJ60" s="73"/>
    </row>
    <row r="61" spans="1:62" ht="6" customHeight="1">
      <c r="A61" s="71"/>
      <c r="B61" s="72"/>
      <c r="C61" s="139">
        <f>AA52+1</f>
        <v>46019</v>
      </c>
      <c r="D61" s="140"/>
      <c r="E61" s="16"/>
      <c r="F61" s="17"/>
      <c r="G61" s="131">
        <f>C61+1</f>
        <v>46020</v>
      </c>
      <c r="H61" s="132"/>
      <c r="I61" s="16"/>
      <c r="J61" s="17"/>
      <c r="K61" s="131">
        <f>G61+1</f>
        <v>46021</v>
      </c>
      <c r="L61" s="132"/>
      <c r="M61" s="16"/>
      <c r="N61" s="17"/>
      <c r="O61" s="131">
        <f>K61+1</f>
        <v>46022</v>
      </c>
      <c r="P61" s="132"/>
      <c r="Q61" s="16"/>
      <c r="R61" s="17"/>
      <c r="S61" s="131">
        <f>O61+1</f>
        <v>46023</v>
      </c>
      <c r="T61" s="132"/>
      <c r="U61" s="16"/>
      <c r="V61" s="17"/>
      <c r="W61" s="131">
        <f>S61+1</f>
        <v>46024</v>
      </c>
      <c r="X61" s="132"/>
      <c r="Y61" s="16"/>
      <c r="Z61" s="17"/>
      <c r="AA61" s="135">
        <f>W61+1</f>
        <v>46025</v>
      </c>
      <c r="AB61" s="136"/>
      <c r="AC61" s="20"/>
      <c r="AD61" s="21"/>
      <c r="AE61" s="51"/>
      <c r="AF61" s="51"/>
      <c r="AG61" s="139">
        <f>BE52+1</f>
        <v>46047</v>
      </c>
      <c r="AH61" s="140"/>
      <c r="AI61" s="16"/>
      <c r="AJ61" s="17"/>
      <c r="AK61" s="131">
        <f>AG61+1</f>
        <v>46048</v>
      </c>
      <c r="AL61" s="132"/>
      <c r="AM61" s="16"/>
      <c r="AN61" s="17"/>
      <c r="AO61" s="131">
        <f>AK61+1</f>
        <v>46049</v>
      </c>
      <c r="AP61" s="132"/>
      <c r="AQ61" s="16"/>
      <c r="AR61" s="17"/>
      <c r="AS61" s="131">
        <f>AO61+1</f>
        <v>46050</v>
      </c>
      <c r="AT61" s="132"/>
      <c r="AU61" s="16"/>
      <c r="AV61" s="17"/>
      <c r="AW61" s="131">
        <f>AS61+1</f>
        <v>46051</v>
      </c>
      <c r="AX61" s="132"/>
      <c r="AY61" s="16"/>
      <c r="AZ61" s="17"/>
      <c r="BA61" s="131">
        <f>AW61+1</f>
        <v>46052</v>
      </c>
      <c r="BB61" s="132"/>
      <c r="BC61" s="16"/>
      <c r="BD61" s="17"/>
      <c r="BE61" s="135">
        <f>BA61+1</f>
        <v>46053</v>
      </c>
      <c r="BF61" s="136"/>
      <c r="BG61" s="20"/>
      <c r="BH61" s="21"/>
      <c r="BI61" s="72"/>
      <c r="BJ61" s="73"/>
    </row>
    <row r="62" spans="1:62" ht="6" customHeight="1">
      <c r="A62" s="71"/>
      <c r="B62" s="72"/>
      <c r="C62" s="141"/>
      <c r="D62" s="142"/>
      <c r="E62" s="22"/>
      <c r="F62" s="23"/>
      <c r="G62" s="133"/>
      <c r="H62" s="134"/>
      <c r="I62" s="22"/>
      <c r="J62" s="23"/>
      <c r="K62" s="133"/>
      <c r="L62" s="134"/>
      <c r="M62" s="22"/>
      <c r="N62" s="23"/>
      <c r="O62" s="133"/>
      <c r="P62" s="134"/>
      <c r="Q62" s="22"/>
      <c r="R62" s="23"/>
      <c r="S62" s="133"/>
      <c r="T62" s="134"/>
      <c r="U62" s="22"/>
      <c r="V62" s="23"/>
      <c r="W62" s="133"/>
      <c r="X62" s="134"/>
      <c r="Y62" s="22"/>
      <c r="Z62" s="23"/>
      <c r="AA62" s="137"/>
      <c r="AB62" s="138"/>
      <c r="AC62" s="26"/>
      <c r="AD62" s="27"/>
      <c r="AE62" s="51"/>
      <c r="AF62" s="51"/>
      <c r="AG62" s="141"/>
      <c r="AH62" s="142"/>
      <c r="AI62" s="22"/>
      <c r="AJ62" s="23"/>
      <c r="AK62" s="133"/>
      <c r="AL62" s="134"/>
      <c r="AM62" s="22"/>
      <c r="AN62" s="23"/>
      <c r="AO62" s="133"/>
      <c r="AP62" s="134"/>
      <c r="AQ62" s="22"/>
      <c r="AR62" s="23"/>
      <c r="AS62" s="133"/>
      <c r="AT62" s="134"/>
      <c r="AU62" s="22"/>
      <c r="AV62" s="23"/>
      <c r="AW62" s="133"/>
      <c r="AX62" s="134"/>
      <c r="AY62" s="22"/>
      <c r="AZ62" s="23"/>
      <c r="BA62" s="133"/>
      <c r="BB62" s="134"/>
      <c r="BC62" s="22"/>
      <c r="BD62" s="23"/>
      <c r="BE62" s="137"/>
      <c r="BF62" s="138"/>
      <c r="BG62" s="26"/>
      <c r="BH62" s="27"/>
      <c r="BI62" s="72"/>
      <c r="BJ62" s="73"/>
    </row>
    <row r="63" spans="1:62" ht="6" customHeight="1">
      <c r="A63" s="71"/>
      <c r="B63" s="72"/>
      <c r="C63" s="141"/>
      <c r="D63" s="142"/>
      <c r="E63" s="22"/>
      <c r="F63" s="23"/>
      <c r="G63" s="133"/>
      <c r="H63" s="134"/>
      <c r="I63" s="22"/>
      <c r="J63" s="23"/>
      <c r="K63" s="133"/>
      <c r="L63" s="134"/>
      <c r="M63" s="22"/>
      <c r="N63" s="23"/>
      <c r="O63" s="133"/>
      <c r="P63" s="134"/>
      <c r="Q63" s="22"/>
      <c r="R63" s="23"/>
      <c r="S63" s="133"/>
      <c r="T63" s="134"/>
      <c r="U63" s="22"/>
      <c r="V63" s="23"/>
      <c r="W63" s="133"/>
      <c r="X63" s="134"/>
      <c r="Y63" s="22"/>
      <c r="Z63" s="23"/>
      <c r="AA63" s="137"/>
      <c r="AB63" s="138"/>
      <c r="AC63" s="26"/>
      <c r="AD63" s="27"/>
      <c r="AE63" s="51"/>
      <c r="AF63" s="51"/>
      <c r="AG63" s="141"/>
      <c r="AH63" s="142"/>
      <c r="AI63" s="22"/>
      <c r="AJ63" s="23"/>
      <c r="AK63" s="133"/>
      <c r="AL63" s="134"/>
      <c r="AM63" s="22"/>
      <c r="AN63" s="23"/>
      <c r="AO63" s="133"/>
      <c r="AP63" s="134"/>
      <c r="AQ63" s="22"/>
      <c r="AR63" s="23"/>
      <c r="AS63" s="133"/>
      <c r="AT63" s="134"/>
      <c r="AU63" s="22"/>
      <c r="AV63" s="23"/>
      <c r="AW63" s="133"/>
      <c r="AX63" s="134"/>
      <c r="AY63" s="22"/>
      <c r="AZ63" s="23"/>
      <c r="BA63" s="133"/>
      <c r="BB63" s="134"/>
      <c r="BC63" s="22"/>
      <c r="BD63" s="23"/>
      <c r="BE63" s="137"/>
      <c r="BF63" s="138"/>
      <c r="BG63" s="26"/>
      <c r="BH63" s="27"/>
      <c r="BI63" s="72"/>
      <c r="BJ63" s="73"/>
    </row>
    <row r="64" spans="1:62" ht="6" customHeight="1">
      <c r="A64" s="71"/>
      <c r="B64" s="72"/>
      <c r="C64" s="143"/>
      <c r="D64" s="144"/>
      <c r="E64" s="144"/>
      <c r="F64" s="145"/>
      <c r="G64" s="143"/>
      <c r="H64" s="144"/>
      <c r="I64" s="144"/>
      <c r="J64" s="145"/>
      <c r="K64" s="143"/>
      <c r="L64" s="144"/>
      <c r="M64" s="144"/>
      <c r="N64" s="145"/>
      <c r="O64" s="143"/>
      <c r="P64" s="144"/>
      <c r="Q64" s="144"/>
      <c r="R64" s="145"/>
      <c r="S64" s="143"/>
      <c r="T64" s="144"/>
      <c r="U64" s="144"/>
      <c r="V64" s="145"/>
      <c r="W64" s="143"/>
      <c r="X64" s="144"/>
      <c r="Y64" s="144"/>
      <c r="Z64" s="145"/>
      <c r="AA64" s="143"/>
      <c r="AB64" s="144"/>
      <c r="AC64" s="144"/>
      <c r="AD64" s="145"/>
      <c r="AE64" s="51"/>
      <c r="AF64" s="51"/>
      <c r="AG64" s="28"/>
      <c r="AH64" s="26"/>
      <c r="AI64" s="26"/>
      <c r="AJ64" s="27"/>
      <c r="AK64" s="143"/>
      <c r="AL64" s="144"/>
      <c r="AM64" s="144"/>
      <c r="AN64" s="145"/>
      <c r="AO64" s="143"/>
      <c r="AP64" s="144"/>
      <c r="AQ64" s="144"/>
      <c r="AR64" s="145"/>
      <c r="AS64" s="143"/>
      <c r="AT64" s="144"/>
      <c r="AU64" s="144"/>
      <c r="AV64" s="145"/>
      <c r="AW64" s="143"/>
      <c r="AX64" s="144"/>
      <c r="AY64" s="144"/>
      <c r="AZ64" s="145"/>
      <c r="BA64" s="143"/>
      <c r="BB64" s="144"/>
      <c r="BC64" s="144"/>
      <c r="BD64" s="145"/>
      <c r="BE64" s="28"/>
      <c r="BF64" s="26"/>
      <c r="BG64" s="26"/>
      <c r="BH64" s="27"/>
      <c r="BI64" s="72"/>
      <c r="BJ64" s="73"/>
    </row>
    <row r="65" spans="1:62" ht="6" customHeight="1">
      <c r="A65" s="71"/>
      <c r="B65" s="72"/>
      <c r="C65" s="143"/>
      <c r="D65" s="144"/>
      <c r="E65" s="144"/>
      <c r="F65" s="145"/>
      <c r="G65" s="143"/>
      <c r="H65" s="144"/>
      <c r="I65" s="144"/>
      <c r="J65" s="145"/>
      <c r="K65" s="143"/>
      <c r="L65" s="144"/>
      <c r="M65" s="144"/>
      <c r="N65" s="145"/>
      <c r="O65" s="143"/>
      <c r="P65" s="144"/>
      <c r="Q65" s="144"/>
      <c r="R65" s="145"/>
      <c r="S65" s="143"/>
      <c r="T65" s="144"/>
      <c r="U65" s="144"/>
      <c r="V65" s="145"/>
      <c r="W65" s="143"/>
      <c r="X65" s="144"/>
      <c r="Y65" s="144"/>
      <c r="Z65" s="145"/>
      <c r="AA65" s="143"/>
      <c r="AB65" s="144"/>
      <c r="AC65" s="144"/>
      <c r="AD65" s="145"/>
      <c r="AE65" s="51"/>
      <c r="AF65" s="51"/>
      <c r="AG65" s="28"/>
      <c r="AH65" s="26"/>
      <c r="AI65" s="26"/>
      <c r="AJ65" s="27"/>
      <c r="AK65" s="143"/>
      <c r="AL65" s="144"/>
      <c r="AM65" s="144"/>
      <c r="AN65" s="145"/>
      <c r="AO65" s="143"/>
      <c r="AP65" s="144"/>
      <c r="AQ65" s="144"/>
      <c r="AR65" s="145"/>
      <c r="AS65" s="143"/>
      <c r="AT65" s="144"/>
      <c r="AU65" s="144"/>
      <c r="AV65" s="145"/>
      <c r="AW65" s="143"/>
      <c r="AX65" s="144"/>
      <c r="AY65" s="144"/>
      <c r="AZ65" s="145"/>
      <c r="BA65" s="143"/>
      <c r="BB65" s="144"/>
      <c r="BC65" s="144"/>
      <c r="BD65" s="145"/>
      <c r="BE65" s="28"/>
      <c r="BF65" s="26"/>
      <c r="BG65" s="26"/>
      <c r="BH65" s="27"/>
      <c r="BI65" s="72"/>
      <c r="BJ65" s="73"/>
    </row>
    <row r="66" spans="1:62" ht="6" customHeight="1">
      <c r="A66" s="71"/>
      <c r="B66" s="72"/>
      <c r="C66" s="150" t="str">
        <f>IF(DAY(C25)&lt;=7,(IF(VLOOKUP($AA$10,年末変更!$B$1:$M$370,2,FALSE)="第5日曜日","可燃",IF(VLOOKUP($AA$10,年末変更!$B$1:$M$370,3,FALSE)="第5日曜日","可燃",IF(VLOOKUP($AA$10,年末変更!$B$1:$M$370,4,FALSE)="第5日曜日","可燃",IF(VLOOKUP($AA$10,年末変更!$B$1:$M$370,5,FALSE)="第5日曜日","可燃",IF(VLOOKUP($AA$10,年末変更!$B$1:$M$370,6,FALSE)="第5日曜日","可燃",IF(VLOOKUP($AA$10,年末変更!$B$1:$M$370,7,FALSE)="第5日曜日","可燃",IF(VLOOKUP($AA$10,年末変更!$B$1:$M$370,8,FALSE)="第5日曜日","可燃",IF(VLOOKUP($AA$10,年末変更!$B$1:$M$370,9,FALSE)="第5日曜日","不燃",IF(VLOOKUP($AA$10,年末変更!$B$1:$M$370,10,FALSE)="第5日曜日","大型可燃",IF(VLOOKUP($AA$10,年末変更!$B$1:$M$370,11,FALSE)="第5日曜日","リサイクル",IF(VLOOKUP($AA$10,年末変更!$B$1:$M$370,12,FALSE)="第5日曜日","リサイクル"," ")))))))))))),(IF(VLOOKUP($AA$10,年末変更!$B$1:$M$370,2,FALSE)="第4日曜日","可燃",IF(VLOOKUP($AA$10,年末変更!$B$1:$M$370,3,FALSE)="第4日曜日","可燃",IF(VLOOKUP($AA$10,年末変更!$B$1:$M$370,4,FALSE)="第4日曜日","可燃",IF(VLOOKUP($AA$10,年末変更!$B$1:$M$370,5,FALSE)="第4日曜日","可燃",IF(VLOOKUP($AA$10,年末変更!$B$1:$M$370,6,FALSE)="第4日曜日","可燃",IF(VLOOKUP($AA$10,年末変更!$B$1:$M$370,7,FALSE)="第4日曜日","可燃",IF(VLOOKUP($AA$10,年末変更!$B$1:$M$370,8,FALSE)="第4日曜日","可燃",IF(VLOOKUP($AA$10,年末変更!$B$1:$M$370,9,FALSE)="第4日曜日","不燃",IF(VLOOKUP($AA$10,年末変更!$B$1:$M$370,10,FALSE)="第4日曜日","大型可燃",IF(VLOOKUP($AA$10,年末変更!$B$1:$M$370,11,FALSE)="第4日曜日","リサイクル",IF(VLOOKUP($AA$10,年末変更!$B$1:$M$370,12,FALSE)="第4日曜日","リサイクル"," ")))))))))))))</f>
        <v xml:space="preserve"> </v>
      </c>
      <c r="D66" s="151"/>
      <c r="E66" s="151"/>
      <c r="F66" s="152"/>
      <c r="G66" s="150" t="str">
        <f>IF(DAY(G25)&lt;=7,(IF(VLOOKUP($AA$10,年末変更!$B$1:$M$370,2,FALSE)="第5月曜日","可燃",IF(VLOOKUP($AA$10,年末変更!$B$1:$M$370,3,FALSE)="第5月曜日","可燃",IF(VLOOKUP($AA$10,年末変更!$B$1:$M$370,4,FALSE)="第5月曜日","可燃",IF(VLOOKUP($AA$10,年末変更!$B$1:$M$370,5,FALSE)="第5月曜日","可燃",IF(VLOOKUP($AA$10,年末変更!$B$1:$M$370,6,FALSE)="第5月曜日","可燃",IF(VLOOKUP($AA$10,年末変更!$B$1:$M$370,7,FALSE)="第5月曜日","可燃",IF(VLOOKUP($AA$10,年末変更!$B$1:$M$370,8,FALSE)="第5月曜日","可燃",IF(VLOOKUP($AA$10,年末変更!$B$1:$M$370,9,FALSE)="第5月曜日","不燃",IF(VLOOKUP($AA$10,年末変更!$B$1:$M$370,10,FALSE)="第5月曜日","大型可燃",IF(VLOOKUP($AA$10,年末変更!$B$1:$M$370,11,FALSE)="第5月曜日","リサイクル",IF(VLOOKUP($AA$10,年末変更!$B$1:$M$370,12,FALSE)="第5月曜日","リサイクル"," ")))))))))))),(IF(VLOOKUP($AA$10,年末変更!$B$1:$M$370,2,FALSE)="第4月曜日","可燃",IF(VLOOKUP($AA$10,年末変更!$B$1:$M$370,3,FALSE)="第4月曜日","可燃",IF(VLOOKUP($AA$10,年末変更!$B$1:$M$370,4,FALSE)="第4月曜日","可燃",IF(VLOOKUP($AA$10,年末変更!$B$1:$M$370,5,FALSE)="第4月曜日","可燃",IF(VLOOKUP($AA$10,年末変更!$B$1:$M$370,6,FALSE)="第4月曜日","可燃",IF(VLOOKUP($AA$10,年末変更!$B$1:$M$370,7,FALSE)="第4月曜日","可燃",IF(VLOOKUP($AA$10,年末変更!$B$1:$M$370,8,FALSE)="第4月曜日","可燃",IF(VLOOKUP($AA$10,年末変更!$B$1:$M$370,9,FALSE)="第4月曜日","不燃",IF(VLOOKUP($AA$10,年末変更!$B$1:$M$370,10,FALSE)="第4月曜日","大型可燃",IF(VLOOKUP($AA$10,年末変更!$B$1:$M$370,11,FALSE)="第4月曜日","リサイクル",IF(VLOOKUP($AA$10,年末変更!$B$1:$M$370,12,FALSE)="第4月曜日","リサイクル"," ")))))))))))))</f>
        <v>可燃</v>
      </c>
      <c r="H66" s="151"/>
      <c r="I66" s="151"/>
      <c r="J66" s="152"/>
      <c r="K66" s="150" t="str">
        <f>IF(DAY(K25)&lt;=7,(IF(VLOOKUP($AA$10,年末変更!$B$1:$M$370,2,FALSE)="第5火曜日","可燃",IF(VLOOKUP($AA$10,年末変更!$B$1:$M$370,3,FALSE)="第5火曜日","可燃",IF(VLOOKUP($AA$10,年末変更!$B$1:$M$370,4,FALSE)="第5火曜日","可燃",IF(VLOOKUP($AA$10,年末変更!$B$1:$M$370,5,FALSE)="第5火曜日","可燃",IF(VLOOKUP($AA$10,年末変更!$B$1:$M$370,6,FALSE)="第5火曜日","可燃",IF(VLOOKUP($AA$10,年末変更!$B$1:$M$370,7,FALSE)="第5火曜日","可燃",IF(VLOOKUP($AA$10,年末変更!$B$1:$M$370,8,FALSE)="第5火曜日","可燃",IF(VLOOKUP($AA$10,年末変更!$B$1:$M$370,9,FALSE)="第5火曜日","不燃",IF(VLOOKUP($AA$10,年末変更!$B$1:$M$370,10,FALSE)="第5火曜日","大型可燃",IF(VLOOKUP($AA$10,年末変更!$B$1:$M$370,11,FALSE)="第5火曜日","リサイクル",IF(VLOOKUP($AA$10,年末変更!$B$1:$M$370,12,FALSE)="第5火曜日","リサイクル"," ")))))))))))),(IF(VLOOKUP($AA$10,年末変更!$B$1:$M$370,2,FALSE)="第4火曜日","可燃",IF(VLOOKUP($AA$10,年末変更!$B$1:$M$370,3,FALSE)="第4火曜日","可燃",IF(VLOOKUP($AA$10,年末変更!$B$1:$M$370,4,FALSE)="第4火曜日","可燃",IF(VLOOKUP($AA$10,年末変更!$B$1:$M$370,5,FALSE)="第4火曜日","可燃",IF(VLOOKUP($AA$10,年末変更!$B$1:$M$370,6,FALSE)="第4火曜日","可燃",IF(VLOOKUP($AA$10,年末変更!$B$1:$M$370,7,FALSE)="第4火曜日","可燃",IF(VLOOKUP($AA$10,年末変更!$B$1:$M$370,8,FALSE)="第4火曜日","可燃",IF(VLOOKUP($AA$10,年末変更!$B$1:$M$370,9,FALSE)="第4火曜日","不燃",IF(VLOOKUP($AA$10,年末変更!$B$1:$M$370,10,FALSE)="第4火曜日","大型可燃",IF(VLOOKUP($AA$10,年末変更!$B$1:$M$370,11,FALSE)="第4火曜日","リサイクル",IF(VLOOKUP($AA$10,年末変更!$B$1:$M$370,12,FALSE)="第4火曜日","リサイクル"," ")))))))))))))</f>
        <v>大型可燃</v>
      </c>
      <c r="L66" s="151"/>
      <c r="M66" s="151"/>
      <c r="N66" s="152"/>
      <c r="O66" s="150" t="str">
        <f>IF(DAY(O25)&lt;=7,(IF(VLOOKUP($AA$10,年末変更!$B$1:$M$370,2,FALSE)="第5水曜日","可燃",IF(VLOOKUP($AA$10,年末変更!$B$1:$M$370,3,FALSE)="第5水曜日","可燃",IF(VLOOKUP($AA$10,年末変更!$B$1:$M$370,4,FALSE)="第5水曜日","可燃",IF(VLOOKUP($AA$10,年末変更!$B$1:$M$370,5,FALSE)="第5水曜日","可燃",IF(VLOOKUP($AA$10,年末変更!$B$1:$M$370,6,FALSE)="第5水曜日","可燃",IF(VLOOKUP($AA$10,年末変更!$B$1:$M$370,7,FALSE)="第5水曜日","可燃",IF(VLOOKUP($AA$10,年末変更!$B$1:$M$370,8,FALSE)="第5水曜日","可燃",IF(VLOOKUP($AA$10,年末変更!$B$1:$M$370,9,FALSE)="第5水曜日","不燃",IF(VLOOKUP($AA$10,年末変更!$B$1:$M$370,10,FALSE)="第5水曜日","大型可燃",IF(VLOOKUP($AA$10,年末変更!$B$1:$M$370,11,FALSE)="第5水曜日","リサイクル",IF(VLOOKUP($AA$10,年末変更!$B$1:$M$370,12,FALSE)="第5水曜日","リサイクル"," ")))))))))))),(IF(VLOOKUP($AA$10,年末変更!$B$1:$M$370,2,FALSE)="第4水曜日","可燃",IF(VLOOKUP($AA$10,年末変更!$B$1:$M$370,3,FALSE)="第4水曜日","可燃",IF(VLOOKUP($AA$10,年末変更!$B$1:$M$370,4,FALSE)="第4水曜日","可燃",IF(VLOOKUP($AA$10,年末変更!$B$1:$M$370,5,FALSE)="第4水曜日","可燃",IF(VLOOKUP($AA$10,年末変更!$B$1:$M$370,6,FALSE)="第4水曜日","可燃",IF(VLOOKUP($AA$10,年末変更!$B$1:$M$370,7,FALSE)="第4水曜日","可燃",IF(VLOOKUP($AA$10,年末変更!$B$1:$M$370,8,FALSE)="第4水曜日","可燃",IF(VLOOKUP($AA$10,年末変更!$B$1:$M$370,9,FALSE)="第4水曜日","不燃",IF(VLOOKUP($AA$10,年末変更!$B$1:$M$370,10,FALSE)="第4水曜日","大型可燃",IF(VLOOKUP($AA$10,年末変更!$B$1:$M$370,11,FALSE)="第4水曜日","リサイクル",IF(VLOOKUP($AA$10,年末変更!$B$1:$M$370,12,FALSE)="第4水曜日","リサイクル"," ")))))))))))))</f>
        <v xml:space="preserve"> </v>
      </c>
      <c r="P66" s="151"/>
      <c r="Q66" s="151"/>
      <c r="R66" s="152"/>
      <c r="S66" s="150" t="str">
        <f>IF(DAY(S25)&lt;=7,(IF(VLOOKUP($AA$10,年末変更!$B$1:$M$370,2,FALSE)="第5木曜日","可燃",IF(VLOOKUP($AA$10,年末変更!$B$1:$M$370,3,FALSE)="第5木曜日","可燃",IF(VLOOKUP($AA$10,年末変更!$B$1:$M$370,4,FALSE)="第5木曜日","可燃",IF(VLOOKUP($AA$10,年末変更!$B$1:$M$370,5,FALSE)="第5木曜日","可燃",IF(VLOOKUP($AA$10,年末変更!$B$1:$M$370,6,FALSE)="第5木曜日","可燃",IF(VLOOKUP($AA$10,年末変更!$B$1:$M$370,7,FALSE)="第5木曜日","可燃",IF(VLOOKUP($AA$10,年末変更!$B$1:$M$370,8,FALSE)="第5木曜日","可燃",IF(VLOOKUP($AA$10,年末変更!$B$1:$M$370,9,FALSE)="第5木曜日","不燃",IF(VLOOKUP($AA$10,年末変更!$B$1:$M$370,10,FALSE)="第5木曜日","大型可燃",IF(VLOOKUP($AA$10,年末変更!$B$1:$M$370,11,FALSE)="第5木曜日","リサイクル",IF(VLOOKUP($AA$10,年末変更!$B$1:$M$370,12,FALSE)="第5木曜日","リサイクル"," ")))))))))))),(IF(VLOOKUP($AA$10,年末変更!$B$1:$M$370,2,FALSE)="第4木曜日","可燃",IF(VLOOKUP($AA$10,年末変更!$B$1:$M$370,3,FALSE)="第4木曜日","可燃",IF(VLOOKUP($AA$10,年末変更!$B$1:$M$370,4,FALSE)="第4木曜日","可燃",IF(VLOOKUP($AA$10,年末変更!$B$1:$M$370,5,FALSE)="第4木曜日","可燃",IF(VLOOKUP($AA$10,年末変更!$B$1:$M$370,6,FALSE)="第4木曜日","可燃",IF(VLOOKUP($AA$10,年末変更!$B$1:$M$370,7,FALSE)="第4木曜日","可燃",IF(VLOOKUP($AA$10,年末変更!$B$1:$M$370,8,FALSE)="第4木曜日","可燃",IF(VLOOKUP($AA$10,年末変更!$B$1:$M$370,9,FALSE)="第4木曜日","不燃",IF(VLOOKUP($AA$10,年末変更!$B$1:$M$370,10,FALSE)="第4木曜日","大型可燃",IF(VLOOKUP($AA$10,年末変更!$B$1:$M$370,11,FALSE)="第4木曜日","リサイクル",IF(VLOOKUP($AA$10,年末変更!$B$1:$M$370,12,FALSE)="第4木曜日","リサイクル"," ")))))))))))))</f>
        <v>可燃</v>
      </c>
      <c r="T66" s="151"/>
      <c r="U66" s="151"/>
      <c r="V66" s="152"/>
      <c r="W66" s="150" t="str">
        <f>IF(DAY(W25)&lt;=7,(IF(VLOOKUP($AA$10,年末変更!$B$1:$M$370,2,FALSE)="第5金曜日","可燃",IF(VLOOKUP($AA$10,年末変更!$B$1:$M$370,3,FALSE)="第5金曜日","可燃",IF(VLOOKUP($AA$10,年末変更!$B$1:$M$370,4,FALSE)="第5金曜日","可燃",IF(VLOOKUP($AA$10,年末変更!$B$1:$M$370,5,FALSE)="第5金曜日","可燃",IF(VLOOKUP($AA$10,年末変更!$B$1:$M$370,6,FALSE)="第5金曜日","可燃",IF(VLOOKUP($AA$10,年末変更!$B$1:$M$370,7,FALSE)="第5金曜日","可燃",IF(VLOOKUP($AA$10,年末変更!$B$1:$M$370,8,FALSE)="第5金曜日","可燃",IF(VLOOKUP($AA$10,年末変更!$B$1:$M$370,9,FALSE)="第5金曜日","不燃",IF(VLOOKUP($AA$10,年末変更!$B$1:$M$370,10,FALSE)="第5金曜日","大型可燃",IF(VLOOKUP($AA$10,年末変更!$B$1:$M$370,11,FALSE)="第5金曜日","リサイクル",IF(VLOOKUP($AA$10,年末変更!$B$1:$M$370,12,FALSE)="第5金曜日","リサイクル"," ")))))))))))),(IF(VLOOKUP($AA$10,年末変更!$B$1:$M$370,2,FALSE)="第4金曜日","可燃",IF(VLOOKUP($AA$10,年末変更!$B$1:$M$370,3,FALSE)="第4金曜日","可燃",IF(VLOOKUP($AA$10,年末変更!$B$1:$M$370,4,FALSE)="第4金曜日","可燃",IF(VLOOKUP($AA$10,年末変更!$B$1:$M$370,5,FALSE)="第4金曜日","可燃",IF(VLOOKUP($AA$10,年末変更!$B$1:$M$370,6,FALSE)="第4金曜日","可燃",IF(VLOOKUP($AA$10,年末変更!$B$1:$M$370,7,FALSE)="第4金曜日","可燃",IF(VLOOKUP($AA$10,年末変更!$B$1:$M$370,8,FALSE)="第4金曜日","可燃",IF(VLOOKUP($AA$10,年末変更!$B$1:$M$370,9,FALSE)="第4金曜日","不燃",IF(VLOOKUP($AA$10,年末変更!$B$1:$M$370,10,FALSE)="第4金曜日","大型可燃",IF(VLOOKUP($AA$10,年末変更!$B$1:$M$370,11,FALSE)="第4金曜日","リサイクル",IF(VLOOKUP($AA$10,年末変更!$B$1:$M$370,12,FALSE)="第4金曜日","リサイクル"," ")))))))))))))</f>
        <v xml:space="preserve"> </v>
      </c>
      <c r="X66" s="151"/>
      <c r="Y66" s="151"/>
      <c r="Z66" s="152"/>
      <c r="AA66" s="150" t="str">
        <f>IF(DAY(AA25)&lt;=7,(IF(VLOOKUP($AA$10,年末変更!$B$1:$M$370,2,FALSE)="第5土曜日","可燃",IF(VLOOKUP($AA$10,年末変更!$B$1:$M$370,3,FALSE)="第5土曜日","可燃",IF(VLOOKUP($AA$10,年末変更!$B$1:$M$370,4,FALSE)="第5土曜日","可燃",IF(VLOOKUP($AA$10,年末変更!$B$1:$M$370,5,FALSE)="第5土曜日","可燃",IF(VLOOKUP($AA$10,年末変更!$B$1:$M$370,6,FALSE)="第5土曜日","可燃",IF(VLOOKUP($AA$10,年末変更!$B$1:$M$370,7,FALSE)="第5土曜日","可燃",IF(VLOOKUP($AA$10,年末変更!$B$1:$M$370,8,FALSE)="第5土曜日","可燃",IF(VLOOKUP($AA$10,年末変更!$B$1:$M$370,9,FALSE)="第5土曜日","不燃",IF(VLOOKUP($AA$10,年末変更!$B$1:$M$370,10,FALSE)="第5土曜日","大型可燃",IF(VLOOKUP($AA$10,年末変更!$B$1:$M$370,11,FALSE)="第5土曜日","リサイクル",IF(VLOOKUP($AA$10,年末変更!$B$1:$M$370,12,FALSE)="第5土曜日","リサイクル"," ")))))))))))),(IF(VLOOKUP($AA$10,年末変更!$B$1:$M$370,2,FALSE)="第4土曜日","可燃",IF(VLOOKUP($AA$10,年末変更!$B$1:$M$370,3,FALSE)="第4土曜日","可燃",IF(VLOOKUP($AA$10,年末変更!$B$1:$M$370,4,FALSE)="第4土曜日","可燃",IF(VLOOKUP($AA$10,年末変更!$B$1:$M$370,5,FALSE)="第4土曜日","可燃",IF(VLOOKUP($AA$10,年末変更!$B$1:$M$370,6,FALSE)="第4土曜日","可燃",IF(VLOOKUP($AA$10,年末変更!$B$1:$M$370,7,FALSE)="第4土曜日","可燃",IF(VLOOKUP($AA$10,年末変更!$B$1:$M$370,8,FALSE)="第4土曜日","可燃",IF(VLOOKUP($AA$10,年末変更!$B$1:$M$370,9,FALSE)="第4土曜日","不燃",IF(VLOOKUP($AA$10,年末変更!$B$1:$M$370,10,FALSE)="第4土曜日","大型可燃",IF(VLOOKUP($AA$10,年末変更!$B$1:$M$370,11,FALSE)="第4土曜日","リサイクル",IF(VLOOKUP($AA$10,年末変更!$B$1:$M$370,12,FALSE)="第4土曜日","リサイクル"," ")))))))))))))</f>
        <v xml:space="preserve"> </v>
      </c>
      <c r="AB66" s="151"/>
      <c r="AC66" s="151"/>
      <c r="AD66" s="152"/>
      <c r="AE66" s="51"/>
      <c r="AF66" s="51"/>
      <c r="AG66" s="28"/>
      <c r="AH66" s="26"/>
      <c r="AI66" s="26"/>
      <c r="AJ66" s="27"/>
      <c r="AK66" s="150"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51"/>
      <c r="AM66" s="151"/>
      <c r="AN66" s="152"/>
      <c r="AO66" s="150"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51"/>
      <c r="AQ66" s="151"/>
      <c r="AR66" s="152"/>
      <c r="AS66" s="150"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51"/>
      <c r="AU66" s="151"/>
      <c r="AV66" s="152"/>
      <c r="AW66" s="150"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51"/>
      <c r="AY66" s="151"/>
      <c r="AZ66" s="152"/>
      <c r="BA66" s="150"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51"/>
      <c r="BC66" s="151"/>
      <c r="BD66" s="152"/>
      <c r="BE66" s="28"/>
      <c r="BF66" s="26"/>
      <c r="BG66" s="26"/>
      <c r="BH66" s="27"/>
      <c r="BI66" s="72"/>
      <c r="BJ66" s="73"/>
    </row>
    <row r="67" spans="1:62" ht="6" customHeight="1">
      <c r="A67" s="71"/>
      <c r="B67" s="72"/>
      <c r="C67" s="150"/>
      <c r="D67" s="151"/>
      <c r="E67" s="151"/>
      <c r="F67" s="152"/>
      <c r="G67" s="150"/>
      <c r="H67" s="151"/>
      <c r="I67" s="151"/>
      <c r="J67" s="152"/>
      <c r="K67" s="150"/>
      <c r="L67" s="151"/>
      <c r="M67" s="151"/>
      <c r="N67" s="152"/>
      <c r="O67" s="150"/>
      <c r="P67" s="151"/>
      <c r="Q67" s="151"/>
      <c r="R67" s="152"/>
      <c r="S67" s="150"/>
      <c r="T67" s="151"/>
      <c r="U67" s="151"/>
      <c r="V67" s="152"/>
      <c r="W67" s="150"/>
      <c r="X67" s="151"/>
      <c r="Y67" s="151"/>
      <c r="Z67" s="152"/>
      <c r="AA67" s="150"/>
      <c r="AB67" s="151"/>
      <c r="AC67" s="151"/>
      <c r="AD67" s="152"/>
      <c r="AE67" s="51"/>
      <c r="AF67" s="51"/>
      <c r="AG67" s="28"/>
      <c r="AH67" s="26"/>
      <c r="AI67" s="26"/>
      <c r="AJ67" s="27"/>
      <c r="AK67" s="150"/>
      <c r="AL67" s="151"/>
      <c r="AM67" s="151"/>
      <c r="AN67" s="152"/>
      <c r="AO67" s="150"/>
      <c r="AP67" s="151"/>
      <c r="AQ67" s="151"/>
      <c r="AR67" s="152"/>
      <c r="AS67" s="150"/>
      <c r="AT67" s="151"/>
      <c r="AU67" s="151"/>
      <c r="AV67" s="152"/>
      <c r="AW67" s="150"/>
      <c r="AX67" s="151"/>
      <c r="AY67" s="151"/>
      <c r="AZ67" s="152"/>
      <c r="BA67" s="150"/>
      <c r="BB67" s="151"/>
      <c r="BC67" s="151"/>
      <c r="BD67" s="152"/>
      <c r="BE67" s="28"/>
      <c r="BF67" s="26"/>
      <c r="BG67" s="26"/>
      <c r="BH67" s="27"/>
      <c r="BI67" s="72"/>
      <c r="BJ67" s="73"/>
    </row>
    <row r="68" spans="1:62" ht="6" customHeight="1">
      <c r="A68" s="71"/>
      <c r="B68" s="72"/>
      <c r="C68" s="150"/>
      <c r="D68" s="151"/>
      <c r="E68" s="151"/>
      <c r="F68" s="152"/>
      <c r="G68" s="150"/>
      <c r="H68" s="151"/>
      <c r="I68" s="151"/>
      <c r="J68" s="152"/>
      <c r="K68" s="150"/>
      <c r="L68" s="151"/>
      <c r="M68" s="151"/>
      <c r="N68" s="152"/>
      <c r="O68" s="150"/>
      <c r="P68" s="151"/>
      <c r="Q68" s="151"/>
      <c r="R68" s="152"/>
      <c r="S68" s="150"/>
      <c r="T68" s="151"/>
      <c r="U68" s="151"/>
      <c r="V68" s="152"/>
      <c r="W68" s="150"/>
      <c r="X68" s="151"/>
      <c r="Y68" s="151"/>
      <c r="Z68" s="152"/>
      <c r="AA68" s="150"/>
      <c r="AB68" s="151"/>
      <c r="AC68" s="151"/>
      <c r="AD68" s="152"/>
      <c r="AE68" s="51"/>
      <c r="AF68" s="51"/>
      <c r="AG68" s="28"/>
      <c r="AH68" s="26"/>
      <c r="AI68" s="26"/>
      <c r="AJ68" s="27"/>
      <c r="AK68" s="150"/>
      <c r="AL68" s="151"/>
      <c r="AM68" s="151"/>
      <c r="AN68" s="152"/>
      <c r="AO68" s="150"/>
      <c r="AP68" s="151"/>
      <c r="AQ68" s="151"/>
      <c r="AR68" s="152"/>
      <c r="AS68" s="150"/>
      <c r="AT68" s="151"/>
      <c r="AU68" s="151"/>
      <c r="AV68" s="152"/>
      <c r="AW68" s="150"/>
      <c r="AX68" s="151"/>
      <c r="AY68" s="151"/>
      <c r="AZ68" s="152"/>
      <c r="BA68" s="150"/>
      <c r="BB68" s="151"/>
      <c r="BC68" s="151"/>
      <c r="BD68" s="152"/>
      <c r="BE68" s="28"/>
      <c r="BF68" s="26"/>
      <c r="BG68" s="26"/>
      <c r="BH68" s="27"/>
      <c r="BI68" s="72"/>
      <c r="BJ68" s="73"/>
    </row>
    <row r="69" spans="1:62" ht="6" customHeight="1">
      <c r="A69" s="71"/>
      <c r="B69" s="72"/>
      <c r="C69" s="153"/>
      <c r="D69" s="154"/>
      <c r="E69" s="154"/>
      <c r="F69" s="155"/>
      <c r="G69" s="153"/>
      <c r="H69" s="154"/>
      <c r="I69" s="154"/>
      <c r="J69" s="155"/>
      <c r="K69" s="153"/>
      <c r="L69" s="154"/>
      <c r="M69" s="154"/>
      <c r="N69" s="155"/>
      <c r="O69" s="153"/>
      <c r="P69" s="154"/>
      <c r="Q69" s="154"/>
      <c r="R69" s="155"/>
      <c r="S69" s="153"/>
      <c r="T69" s="154"/>
      <c r="U69" s="154"/>
      <c r="V69" s="155"/>
      <c r="W69" s="153"/>
      <c r="X69" s="154"/>
      <c r="Y69" s="154"/>
      <c r="Z69" s="155"/>
      <c r="AA69" s="153"/>
      <c r="AB69" s="154"/>
      <c r="AC69" s="154"/>
      <c r="AD69" s="155"/>
      <c r="AE69" s="51"/>
      <c r="AF69" s="51"/>
      <c r="AG69" s="29"/>
      <c r="AH69" s="30"/>
      <c r="AI69" s="30"/>
      <c r="AJ69" s="31"/>
      <c r="AK69" s="153"/>
      <c r="AL69" s="154"/>
      <c r="AM69" s="154"/>
      <c r="AN69" s="155"/>
      <c r="AO69" s="153"/>
      <c r="AP69" s="154"/>
      <c r="AQ69" s="154"/>
      <c r="AR69" s="155"/>
      <c r="AS69" s="153"/>
      <c r="AT69" s="154"/>
      <c r="AU69" s="154"/>
      <c r="AV69" s="155"/>
      <c r="AW69" s="153"/>
      <c r="AX69" s="154"/>
      <c r="AY69" s="154"/>
      <c r="AZ69" s="155"/>
      <c r="BA69" s="153"/>
      <c r="BB69" s="154"/>
      <c r="BC69" s="154"/>
      <c r="BD69" s="155"/>
      <c r="BE69" s="29"/>
      <c r="BF69" s="30"/>
      <c r="BG69" s="30"/>
      <c r="BH69" s="31"/>
      <c r="BI69" s="72"/>
      <c r="BJ69" s="73"/>
    </row>
    <row r="70" spans="1:62" ht="6" customHeight="1">
      <c r="A70" s="71"/>
      <c r="B70" s="72"/>
      <c r="C70" s="139">
        <f>AA61+1</f>
        <v>46026</v>
      </c>
      <c r="D70" s="140"/>
      <c r="E70" s="16"/>
      <c r="F70" s="17"/>
      <c r="G70" s="131">
        <f>C70+1</f>
        <v>46027</v>
      </c>
      <c r="H70" s="132"/>
      <c r="I70" s="16"/>
      <c r="J70" s="17"/>
      <c r="K70" s="217" t="s">
        <v>462</v>
      </c>
      <c r="L70" s="218"/>
      <c r="M70" s="218"/>
      <c r="N70" s="218"/>
      <c r="O70" s="218"/>
      <c r="P70" s="218"/>
      <c r="Q70" s="218"/>
      <c r="R70" s="218"/>
      <c r="S70" s="218"/>
      <c r="T70" s="218"/>
      <c r="U70" s="218"/>
      <c r="V70" s="218"/>
      <c r="W70" s="218"/>
      <c r="X70" s="218"/>
      <c r="Y70" s="218"/>
      <c r="Z70" s="218"/>
      <c r="AA70" s="218"/>
      <c r="AB70" s="218"/>
      <c r="AC70" s="218"/>
      <c r="AD70" s="219"/>
      <c r="AE70" s="51"/>
      <c r="AF70" s="51"/>
      <c r="AG70" s="139">
        <f>BE61+1</f>
        <v>46054</v>
      </c>
      <c r="AH70" s="140"/>
      <c r="AI70" s="16"/>
      <c r="AJ70" s="17"/>
      <c r="AK70" s="131">
        <f>AG70+1</f>
        <v>46055</v>
      </c>
      <c r="AL70" s="132"/>
      <c r="AM70" s="16"/>
      <c r="AN70" s="17"/>
      <c r="AO70" s="131">
        <f>AK70+1</f>
        <v>46056</v>
      </c>
      <c r="AP70" s="132"/>
      <c r="AQ70" s="16"/>
      <c r="AR70" s="17"/>
      <c r="AS70" s="131">
        <f>AO70+1</f>
        <v>46057</v>
      </c>
      <c r="AT70" s="132"/>
      <c r="AU70" s="16"/>
      <c r="AV70" s="17"/>
      <c r="AW70" s="131">
        <f>AS70+1</f>
        <v>46058</v>
      </c>
      <c r="AX70" s="132"/>
      <c r="AY70" s="16"/>
      <c r="AZ70" s="17"/>
      <c r="BA70" s="131">
        <f>AW70+1</f>
        <v>46059</v>
      </c>
      <c r="BB70" s="132"/>
      <c r="BC70" s="16"/>
      <c r="BD70" s="17"/>
      <c r="BE70" s="135">
        <f>BA70+1</f>
        <v>46060</v>
      </c>
      <c r="BF70" s="136"/>
      <c r="BG70" s="20"/>
      <c r="BH70" s="21"/>
      <c r="BI70" s="72"/>
      <c r="BJ70" s="73"/>
    </row>
    <row r="71" spans="1:62" ht="6" customHeight="1">
      <c r="A71" s="71"/>
      <c r="B71" s="72"/>
      <c r="C71" s="141"/>
      <c r="D71" s="142"/>
      <c r="E71" s="22"/>
      <c r="F71" s="23"/>
      <c r="G71" s="133"/>
      <c r="H71" s="134"/>
      <c r="I71" s="22"/>
      <c r="J71" s="23"/>
      <c r="K71" s="220"/>
      <c r="L71" s="221"/>
      <c r="M71" s="221"/>
      <c r="N71" s="221"/>
      <c r="O71" s="221"/>
      <c r="P71" s="221"/>
      <c r="Q71" s="221"/>
      <c r="R71" s="221"/>
      <c r="S71" s="221"/>
      <c r="T71" s="221"/>
      <c r="U71" s="221"/>
      <c r="V71" s="221"/>
      <c r="W71" s="221"/>
      <c r="X71" s="221"/>
      <c r="Y71" s="221"/>
      <c r="Z71" s="221"/>
      <c r="AA71" s="221"/>
      <c r="AB71" s="221"/>
      <c r="AC71" s="221"/>
      <c r="AD71" s="222"/>
      <c r="AE71" s="51"/>
      <c r="AF71" s="51"/>
      <c r="AG71" s="141"/>
      <c r="AH71" s="142"/>
      <c r="AI71" s="22"/>
      <c r="AJ71" s="23"/>
      <c r="AK71" s="133"/>
      <c r="AL71" s="134"/>
      <c r="AM71" s="22"/>
      <c r="AN71" s="23"/>
      <c r="AO71" s="133"/>
      <c r="AP71" s="134"/>
      <c r="AQ71" s="22"/>
      <c r="AR71" s="23"/>
      <c r="AS71" s="133"/>
      <c r="AT71" s="134"/>
      <c r="AU71" s="22"/>
      <c r="AV71" s="23"/>
      <c r="AW71" s="133"/>
      <c r="AX71" s="134"/>
      <c r="AY71" s="22"/>
      <c r="AZ71" s="23"/>
      <c r="BA71" s="133"/>
      <c r="BB71" s="134"/>
      <c r="BC71" s="22"/>
      <c r="BD71" s="23"/>
      <c r="BE71" s="137"/>
      <c r="BF71" s="138"/>
      <c r="BG71" s="26"/>
      <c r="BH71" s="27"/>
      <c r="BI71" s="72"/>
      <c r="BJ71" s="73"/>
    </row>
    <row r="72" spans="1:62" ht="6" customHeight="1">
      <c r="A72" s="71"/>
      <c r="B72" s="72"/>
      <c r="C72" s="141"/>
      <c r="D72" s="142"/>
      <c r="E72" s="22"/>
      <c r="F72" s="23"/>
      <c r="G72" s="133"/>
      <c r="H72" s="134"/>
      <c r="I72" s="22"/>
      <c r="J72" s="23"/>
      <c r="K72" s="220"/>
      <c r="L72" s="221"/>
      <c r="M72" s="221"/>
      <c r="N72" s="221"/>
      <c r="O72" s="221"/>
      <c r="P72" s="221"/>
      <c r="Q72" s="221"/>
      <c r="R72" s="221"/>
      <c r="S72" s="221"/>
      <c r="T72" s="221"/>
      <c r="U72" s="221"/>
      <c r="V72" s="221"/>
      <c r="W72" s="221"/>
      <c r="X72" s="221"/>
      <c r="Y72" s="221"/>
      <c r="Z72" s="221"/>
      <c r="AA72" s="221"/>
      <c r="AB72" s="221"/>
      <c r="AC72" s="221"/>
      <c r="AD72" s="222"/>
      <c r="AE72" s="51"/>
      <c r="AF72" s="51"/>
      <c r="AG72" s="141"/>
      <c r="AH72" s="142"/>
      <c r="AI72" s="22"/>
      <c r="AJ72" s="23"/>
      <c r="AK72" s="133"/>
      <c r="AL72" s="134"/>
      <c r="AM72" s="22"/>
      <c r="AN72" s="23"/>
      <c r="AO72" s="133"/>
      <c r="AP72" s="134"/>
      <c r="AQ72" s="22"/>
      <c r="AR72" s="23"/>
      <c r="AS72" s="133"/>
      <c r="AT72" s="134"/>
      <c r="AU72" s="22"/>
      <c r="AV72" s="23"/>
      <c r="AW72" s="133"/>
      <c r="AX72" s="134"/>
      <c r="AY72" s="22"/>
      <c r="AZ72" s="23"/>
      <c r="BA72" s="133"/>
      <c r="BB72" s="134"/>
      <c r="BC72" s="22"/>
      <c r="BD72" s="23"/>
      <c r="BE72" s="137"/>
      <c r="BF72" s="138"/>
      <c r="BG72" s="26"/>
      <c r="BH72" s="27"/>
      <c r="BI72" s="72"/>
      <c r="BJ72" s="73"/>
    </row>
    <row r="73" spans="1:62" ht="6" customHeight="1">
      <c r="A73" s="71"/>
      <c r="B73" s="72"/>
      <c r="C73" s="143"/>
      <c r="D73" s="144"/>
      <c r="E73" s="144"/>
      <c r="F73" s="145"/>
      <c r="G73" s="143"/>
      <c r="H73" s="144"/>
      <c r="I73" s="144"/>
      <c r="J73" s="145"/>
      <c r="K73" s="220"/>
      <c r="L73" s="221"/>
      <c r="M73" s="221"/>
      <c r="N73" s="221"/>
      <c r="O73" s="221"/>
      <c r="P73" s="221"/>
      <c r="Q73" s="221"/>
      <c r="R73" s="221"/>
      <c r="S73" s="221"/>
      <c r="T73" s="221"/>
      <c r="U73" s="221"/>
      <c r="V73" s="221"/>
      <c r="W73" s="221"/>
      <c r="X73" s="221"/>
      <c r="Y73" s="221"/>
      <c r="Z73" s="221"/>
      <c r="AA73" s="221"/>
      <c r="AB73" s="221"/>
      <c r="AC73" s="221"/>
      <c r="AD73" s="222"/>
      <c r="AE73" s="51"/>
      <c r="AF73" s="51"/>
      <c r="AG73" s="28"/>
      <c r="AH73" s="26"/>
      <c r="AI73" s="26"/>
      <c r="AJ73" s="27"/>
      <c r="AK73" s="143"/>
      <c r="AL73" s="144"/>
      <c r="AM73" s="144"/>
      <c r="AN73" s="145"/>
      <c r="AO73" s="143"/>
      <c r="AP73" s="144"/>
      <c r="AQ73" s="144"/>
      <c r="AR73" s="145"/>
      <c r="AS73" s="143"/>
      <c r="AT73" s="144"/>
      <c r="AU73" s="144"/>
      <c r="AV73" s="145"/>
      <c r="AW73" s="143"/>
      <c r="AX73" s="144"/>
      <c r="AY73" s="144"/>
      <c r="AZ73" s="145"/>
      <c r="BA73" s="143"/>
      <c r="BB73" s="144"/>
      <c r="BC73" s="144"/>
      <c r="BD73" s="145"/>
      <c r="BE73" s="28"/>
      <c r="BF73" s="26"/>
      <c r="BG73" s="26"/>
      <c r="BH73" s="27"/>
      <c r="BI73" s="72"/>
      <c r="BJ73" s="73"/>
    </row>
    <row r="74" spans="1:62" ht="6" customHeight="1">
      <c r="A74" s="71"/>
      <c r="B74" s="72"/>
      <c r="C74" s="143"/>
      <c r="D74" s="144"/>
      <c r="E74" s="144"/>
      <c r="F74" s="145"/>
      <c r="G74" s="143"/>
      <c r="H74" s="144"/>
      <c r="I74" s="144"/>
      <c r="J74" s="145"/>
      <c r="K74" s="220"/>
      <c r="L74" s="221"/>
      <c r="M74" s="221"/>
      <c r="N74" s="221"/>
      <c r="O74" s="221"/>
      <c r="P74" s="221"/>
      <c r="Q74" s="221"/>
      <c r="R74" s="221"/>
      <c r="S74" s="221"/>
      <c r="T74" s="221"/>
      <c r="U74" s="221"/>
      <c r="V74" s="221"/>
      <c r="W74" s="221"/>
      <c r="X74" s="221"/>
      <c r="Y74" s="221"/>
      <c r="Z74" s="221"/>
      <c r="AA74" s="221"/>
      <c r="AB74" s="221"/>
      <c r="AC74" s="221"/>
      <c r="AD74" s="222"/>
      <c r="AE74" s="51"/>
      <c r="AF74" s="51"/>
      <c r="AG74" s="28"/>
      <c r="AH74" s="26"/>
      <c r="AI74" s="26"/>
      <c r="AJ74" s="27"/>
      <c r="AK74" s="143"/>
      <c r="AL74" s="144"/>
      <c r="AM74" s="144"/>
      <c r="AN74" s="145"/>
      <c r="AO74" s="143"/>
      <c r="AP74" s="144"/>
      <c r="AQ74" s="144"/>
      <c r="AR74" s="145"/>
      <c r="AS74" s="143"/>
      <c r="AT74" s="144"/>
      <c r="AU74" s="144"/>
      <c r="AV74" s="145"/>
      <c r="AW74" s="143"/>
      <c r="AX74" s="144"/>
      <c r="AY74" s="144"/>
      <c r="AZ74" s="145"/>
      <c r="BA74" s="143"/>
      <c r="BB74" s="144"/>
      <c r="BC74" s="144"/>
      <c r="BD74" s="145"/>
      <c r="BE74" s="28"/>
      <c r="BF74" s="26"/>
      <c r="BG74" s="26"/>
      <c r="BH74" s="27"/>
      <c r="BI74" s="72"/>
      <c r="BJ74" s="73"/>
    </row>
    <row r="75" spans="1:62" ht="6" customHeight="1">
      <c r="A75" s="71"/>
      <c r="B75" s="72"/>
      <c r="C75" s="226" t="str">
        <f>IF(DAY(C25)&lt;=7," ",(IF(VLOOKUP($AA$10,年末変更!$B$1:$M$370,2,FALSE)="第5日曜日","可燃",IF(VLOOKUP($AA$10,年末変更!$B$1:$M$370,3,FALSE)="第5日曜日","可燃",IF(VLOOKUP($AA$10,年末変更!$B$1:$M$370,4,FALSE)="第5日曜日","可燃",IF(VLOOKUP($AA$10,年末変更!$B$1:$M$370,5,FALSE)="第5日曜日","可燃",IF(VLOOKUP($AA$10,年末変更!$B$1:$M$370,6,FALSE)="第5日曜日","可燃",IF(VLOOKUP($AA$10,年末変更!$B$1:$M$370,7,FALSE)="第5日曜日","可燃",IF(VLOOKUP($AA$10,年末変更!$B$1:$M$370,8,FALSE)="第5日曜日","可燃",IF(VLOOKUP($AA$10,年末変更!$B$1:$M$370,9,FALSE)="第5日曜日","不燃",IF(VLOOKUP($AA$10,年末変更!$B$1:$M$370,10,FALSE)="第5日曜日","大型可燃",IF(VLOOKUP($AA$10,年末変更!$B$1:$M$370,11,FALSE)="第5日曜日","リサイクル",IF(VLOOKUP($AA$10,年末変更!$B$1:$M$370,12,FALSE)="第5日曜日","リサイクル"," ")))))))))))))</f>
        <v xml:space="preserve"> </v>
      </c>
      <c r="D75" s="227"/>
      <c r="E75" s="227"/>
      <c r="F75" s="228"/>
      <c r="G75" s="150" t="str">
        <f>IF(DAY(G25)&lt;=7," ",(IF(VLOOKUP($AA$10,年末変更!$B$1:$M$370,2,FALSE)="第5月曜日","可燃",IF(VLOOKUP($AA$10,年末変更!$B$1:$M$370,3,FALSE)="第5月曜日","可燃",IF(VLOOKUP($AA$10,年末変更!$B$1:$M$370,4,FALSE)="第5月曜日","可燃",IF(VLOOKUP($AA$10,年末変更!$B$1:$M$370,5,FALSE)="第5月曜日","可燃",IF(VLOOKUP($AA$10,年末変更!$B$1:$M$370,6,FALSE)="第5月曜日","可燃",IF(VLOOKUP($AA$10,年末変更!$B$1:$M$370,7,FALSE)="第5月曜日","可燃",IF(VLOOKUP($AA$10,年末変更!$B$1:$M$370,8,FALSE)="第5月曜日","可燃",IF(VLOOKUP($AA$10,年末変更!$B$1:$M$370,9,FALSE)="第5月曜日","不燃",IF(VLOOKUP($AA$10,年末変更!$B$1:$M$370,10,FALSE)="第5月曜日","大型可燃",IF(VLOOKUP($AA$10,年末変更!$B$1:$M$370,11,FALSE)="第5月曜日","リサイクル",IF(VLOOKUP($AA$10,年末変更!$B$1:$M$370,12,FALSE)="第5月曜日","リサイクル"," ")))))))))))))</f>
        <v xml:space="preserve"> </v>
      </c>
      <c r="H75" s="151"/>
      <c r="I75" s="151"/>
      <c r="J75" s="152"/>
      <c r="K75" s="220"/>
      <c r="L75" s="221"/>
      <c r="M75" s="221"/>
      <c r="N75" s="221"/>
      <c r="O75" s="221"/>
      <c r="P75" s="221"/>
      <c r="Q75" s="221"/>
      <c r="R75" s="221"/>
      <c r="S75" s="221"/>
      <c r="T75" s="221"/>
      <c r="U75" s="221"/>
      <c r="V75" s="221"/>
      <c r="W75" s="221"/>
      <c r="X75" s="221"/>
      <c r="Y75" s="221"/>
      <c r="Z75" s="221"/>
      <c r="AA75" s="221"/>
      <c r="AB75" s="221"/>
      <c r="AC75" s="221"/>
      <c r="AD75" s="222"/>
      <c r="AE75" s="51"/>
      <c r="AF75" s="51"/>
      <c r="AG75" s="28"/>
      <c r="AH75" s="26"/>
      <c r="AI75" s="26"/>
      <c r="AJ75" s="27"/>
      <c r="AK75" s="150" t="str">
        <f>IF(DAY(AK25)&lt;=7," ",IF(VLOOKUP($AA$10,収集日程!$B$1:$H$370,2,FALSE)="月曜日","可燃",IF(VLOOKUP($AA$10,収集日程!$B$1:$H$370,3,FALSE)="月曜日","可燃"," ")))</f>
        <v>可燃</v>
      </c>
      <c r="AL75" s="151"/>
      <c r="AM75" s="151"/>
      <c r="AN75" s="152"/>
      <c r="AO75" s="150"/>
      <c r="AP75" s="151"/>
      <c r="AQ75" s="151"/>
      <c r="AR75" s="152"/>
      <c r="AS75" s="150"/>
      <c r="AT75" s="151"/>
      <c r="AU75" s="151"/>
      <c r="AV75" s="152"/>
      <c r="AW75" s="150"/>
      <c r="AX75" s="151"/>
      <c r="AY75" s="151"/>
      <c r="AZ75" s="152"/>
      <c r="BA75" s="150"/>
      <c r="BB75" s="151"/>
      <c r="BC75" s="151"/>
      <c r="BD75" s="152"/>
      <c r="BE75" s="28"/>
      <c r="BF75" s="26"/>
      <c r="BG75" s="26"/>
      <c r="BH75" s="27"/>
      <c r="BI75" s="72"/>
      <c r="BJ75" s="73"/>
    </row>
    <row r="76" spans="1:62" ht="6" customHeight="1">
      <c r="A76" s="71"/>
      <c r="B76" s="72"/>
      <c r="C76" s="226"/>
      <c r="D76" s="227"/>
      <c r="E76" s="227"/>
      <c r="F76" s="228"/>
      <c r="G76" s="150"/>
      <c r="H76" s="151"/>
      <c r="I76" s="151"/>
      <c r="J76" s="152"/>
      <c r="K76" s="220"/>
      <c r="L76" s="221"/>
      <c r="M76" s="221"/>
      <c r="N76" s="221"/>
      <c r="O76" s="221"/>
      <c r="P76" s="221"/>
      <c r="Q76" s="221"/>
      <c r="R76" s="221"/>
      <c r="S76" s="221"/>
      <c r="T76" s="221"/>
      <c r="U76" s="221"/>
      <c r="V76" s="221"/>
      <c r="W76" s="221"/>
      <c r="X76" s="221"/>
      <c r="Y76" s="221"/>
      <c r="Z76" s="221"/>
      <c r="AA76" s="221"/>
      <c r="AB76" s="221"/>
      <c r="AC76" s="221"/>
      <c r="AD76" s="222"/>
      <c r="AE76" s="51"/>
      <c r="AF76" s="51"/>
      <c r="AG76" s="28"/>
      <c r="AH76" s="26"/>
      <c r="AI76" s="26"/>
      <c r="AJ76" s="27"/>
      <c r="AK76" s="150"/>
      <c r="AL76" s="151"/>
      <c r="AM76" s="151"/>
      <c r="AN76" s="152"/>
      <c r="AO76" s="150"/>
      <c r="AP76" s="151"/>
      <c r="AQ76" s="151"/>
      <c r="AR76" s="152"/>
      <c r="AS76" s="150"/>
      <c r="AT76" s="151"/>
      <c r="AU76" s="151"/>
      <c r="AV76" s="152"/>
      <c r="AW76" s="150"/>
      <c r="AX76" s="151"/>
      <c r="AY76" s="151"/>
      <c r="AZ76" s="152"/>
      <c r="BA76" s="150"/>
      <c r="BB76" s="151"/>
      <c r="BC76" s="151"/>
      <c r="BD76" s="152"/>
      <c r="BE76" s="28"/>
      <c r="BF76" s="26"/>
      <c r="BG76" s="26"/>
      <c r="BH76" s="27"/>
      <c r="BI76" s="72"/>
      <c r="BJ76" s="73"/>
    </row>
    <row r="77" spans="1:62" ht="6" customHeight="1">
      <c r="A77" s="71"/>
      <c r="B77" s="72"/>
      <c r="C77" s="226"/>
      <c r="D77" s="227"/>
      <c r="E77" s="227"/>
      <c r="F77" s="228"/>
      <c r="G77" s="150"/>
      <c r="H77" s="151"/>
      <c r="I77" s="151"/>
      <c r="J77" s="152"/>
      <c r="K77" s="220"/>
      <c r="L77" s="221"/>
      <c r="M77" s="221"/>
      <c r="N77" s="221"/>
      <c r="O77" s="221"/>
      <c r="P77" s="221"/>
      <c r="Q77" s="221"/>
      <c r="R77" s="221"/>
      <c r="S77" s="221"/>
      <c r="T77" s="221"/>
      <c r="U77" s="221"/>
      <c r="V77" s="221"/>
      <c r="W77" s="221"/>
      <c r="X77" s="221"/>
      <c r="Y77" s="221"/>
      <c r="Z77" s="221"/>
      <c r="AA77" s="221"/>
      <c r="AB77" s="221"/>
      <c r="AC77" s="221"/>
      <c r="AD77" s="222"/>
      <c r="AE77" s="51"/>
      <c r="AF77" s="51"/>
      <c r="AG77" s="28"/>
      <c r="AH77" s="26"/>
      <c r="AI77" s="26"/>
      <c r="AJ77" s="27"/>
      <c r="AK77" s="150"/>
      <c r="AL77" s="151"/>
      <c r="AM77" s="151"/>
      <c r="AN77" s="152"/>
      <c r="AO77" s="150"/>
      <c r="AP77" s="151"/>
      <c r="AQ77" s="151"/>
      <c r="AR77" s="152"/>
      <c r="AS77" s="150"/>
      <c r="AT77" s="151"/>
      <c r="AU77" s="151"/>
      <c r="AV77" s="152"/>
      <c r="AW77" s="150"/>
      <c r="AX77" s="151"/>
      <c r="AY77" s="151"/>
      <c r="AZ77" s="152"/>
      <c r="BA77" s="150"/>
      <c r="BB77" s="151"/>
      <c r="BC77" s="151"/>
      <c r="BD77" s="152"/>
      <c r="BE77" s="28"/>
      <c r="BF77" s="26"/>
      <c r="BG77" s="26"/>
      <c r="BH77" s="27"/>
      <c r="BI77" s="72"/>
      <c r="BJ77" s="73"/>
    </row>
    <row r="78" spans="1:62" ht="6" customHeight="1">
      <c r="A78" s="71"/>
      <c r="B78" s="72"/>
      <c r="C78" s="229"/>
      <c r="D78" s="230"/>
      <c r="E78" s="230"/>
      <c r="F78" s="231"/>
      <c r="G78" s="153"/>
      <c r="H78" s="154"/>
      <c r="I78" s="154"/>
      <c r="J78" s="155"/>
      <c r="K78" s="223"/>
      <c r="L78" s="224"/>
      <c r="M78" s="224"/>
      <c r="N78" s="224"/>
      <c r="O78" s="224"/>
      <c r="P78" s="224"/>
      <c r="Q78" s="224"/>
      <c r="R78" s="224"/>
      <c r="S78" s="224"/>
      <c r="T78" s="224"/>
      <c r="U78" s="224"/>
      <c r="V78" s="224"/>
      <c r="W78" s="224"/>
      <c r="X78" s="224"/>
      <c r="Y78" s="224"/>
      <c r="Z78" s="224"/>
      <c r="AA78" s="224"/>
      <c r="AB78" s="224"/>
      <c r="AC78" s="224"/>
      <c r="AD78" s="225"/>
      <c r="AE78" s="51"/>
      <c r="AF78" s="51"/>
      <c r="AG78" s="29"/>
      <c r="AH78" s="30"/>
      <c r="AI78" s="30"/>
      <c r="AJ78" s="31"/>
      <c r="AK78" s="153"/>
      <c r="AL78" s="154"/>
      <c r="AM78" s="154"/>
      <c r="AN78" s="155"/>
      <c r="AO78" s="153"/>
      <c r="AP78" s="154"/>
      <c r="AQ78" s="154"/>
      <c r="AR78" s="155"/>
      <c r="AS78" s="153"/>
      <c r="AT78" s="154"/>
      <c r="AU78" s="154"/>
      <c r="AV78" s="155"/>
      <c r="AW78" s="153"/>
      <c r="AX78" s="154"/>
      <c r="AY78" s="154"/>
      <c r="AZ78" s="155"/>
      <c r="BA78" s="153"/>
      <c r="BB78" s="154"/>
      <c r="BC78" s="154"/>
      <c r="BD78" s="155"/>
      <c r="BE78" s="29"/>
      <c r="BF78" s="30"/>
      <c r="BG78" s="30"/>
      <c r="BH78" s="31"/>
      <c r="BI78" s="72"/>
      <c r="BJ78" s="73"/>
    </row>
    <row r="79" spans="1:62" ht="6" customHeight="1">
      <c r="A79" s="71"/>
      <c r="B79" s="72"/>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72"/>
      <c r="BJ79" s="73"/>
    </row>
    <row r="80" spans="1:62" ht="6" customHeight="1">
      <c r="A80" s="71"/>
      <c r="B80" s="72"/>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72"/>
      <c r="BJ80" s="73"/>
    </row>
    <row r="81" spans="1:62" ht="6" customHeight="1">
      <c r="A81" s="71"/>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3"/>
    </row>
    <row r="82" spans="1:62" ht="6" customHeight="1">
      <c r="A82" s="71"/>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3"/>
    </row>
    <row r="83" spans="1:62" ht="6" customHeight="1" thickBot="1">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9"/>
    </row>
  </sheetData>
  <sheetProtection algorithmName="SHA-512" hashValue="AtMekThG/LA5BznQ3qlNjVYXv8e0gzjbXw6uMNbfdZ1H5KxmHWibAs0y+3Dfe3YbpEA3q1E8A/Uqfgh2hOoUzw==" saltValue="p2/k4EnxPrvzU9y4U3EQmg==" spinCount="100000" sheet="1" objects="1" scenarios="1" selectLockedCells="1"/>
  <mergeCells count="243">
    <mergeCell ref="BE48:BH51"/>
    <mergeCell ref="AG57:AJ60"/>
    <mergeCell ref="AG55:AJ56"/>
    <mergeCell ref="BE46:BH47"/>
    <mergeCell ref="T15:AQ17"/>
    <mergeCell ref="T18:AQ20"/>
    <mergeCell ref="K22:N24"/>
    <mergeCell ref="O22:R24"/>
    <mergeCell ref="S22:V24"/>
    <mergeCell ref="W22:Z24"/>
    <mergeCell ref="BA34:BB36"/>
    <mergeCell ref="BE34:BF36"/>
    <mergeCell ref="AW34:AX36"/>
    <mergeCell ref="BE30:BH33"/>
    <mergeCell ref="K34:L36"/>
    <mergeCell ref="O34:P36"/>
    <mergeCell ref="S34:T36"/>
    <mergeCell ref="W34:X36"/>
    <mergeCell ref="AK30:AN33"/>
    <mergeCell ref="AO30:AR33"/>
    <mergeCell ref="AS30:AV33"/>
    <mergeCell ref="AS34:AT36"/>
    <mergeCell ref="BA30:BD33"/>
    <mergeCell ref="W37:Z38"/>
    <mergeCell ref="AG37:AJ38"/>
    <mergeCell ref="AK37:AN38"/>
    <mergeCell ref="AO37:AR38"/>
    <mergeCell ref="AA34:AB36"/>
    <mergeCell ref="AG34:AH36"/>
    <mergeCell ref="AK34:AL36"/>
    <mergeCell ref="AO34:AP36"/>
    <mergeCell ref="K37:N38"/>
    <mergeCell ref="C25:D27"/>
    <mergeCell ref="G25:H27"/>
    <mergeCell ref="C22:F24"/>
    <mergeCell ref="G22:J24"/>
    <mergeCell ref="G28:J29"/>
    <mergeCell ref="K28:N29"/>
    <mergeCell ref="AW30:AZ33"/>
    <mergeCell ref="G30:J33"/>
    <mergeCell ref="O28:R29"/>
    <mergeCell ref="S28:V29"/>
    <mergeCell ref="W28:Z29"/>
    <mergeCell ref="AG28:AJ29"/>
    <mergeCell ref="C57:F60"/>
    <mergeCell ref="C55:F56"/>
    <mergeCell ref="BE39:BH42"/>
    <mergeCell ref="AG48:AJ51"/>
    <mergeCell ref="AU19:AV21"/>
    <mergeCell ref="BA25:BB27"/>
    <mergeCell ref="BE25:BF27"/>
    <mergeCell ref="BA22:BD24"/>
    <mergeCell ref="BE22:BH24"/>
    <mergeCell ref="AK28:AN29"/>
    <mergeCell ref="AO28:AR29"/>
    <mergeCell ref="AS28:AV29"/>
    <mergeCell ref="AW28:AZ29"/>
    <mergeCell ref="BA28:BD29"/>
    <mergeCell ref="BE28:BH29"/>
    <mergeCell ref="K30:N33"/>
    <mergeCell ref="O30:R33"/>
    <mergeCell ref="S30:V33"/>
    <mergeCell ref="W30:Z33"/>
    <mergeCell ref="AG30:AJ33"/>
    <mergeCell ref="C34:D36"/>
    <mergeCell ref="G34:H36"/>
    <mergeCell ref="O37:R38"/>
    <mergeCell ref="S37:V38"/>
    <mergeCell ref="K3:AZ7"/>
    <mergeCell ref="S10:Z13"/>
    <mergeCell ref="AA10:AR13"/>
    <mergeCell ref="N15:S18"/>
    <mergeCell ref="AR15:AW18"/>
    <mergeCell ref="AK25:AL27"/>
    <mergeCell ref="AO25:AP27"/>
    <mergeCell ref="AS25:AT27"/>
    <mergeCell ref="AW25:AX27"/>
    <mergeCell ref="AK22:AN24"/>
    <mergeCell ref="AO22:AR24"/>
    <mergeCell ref="AS22:AV24"/>
    <mergeCell ref="AW22:AZ24"/>
    <mergeCell ref="K25:L27"/>
    <mergeCell ref="O25:P27"/>
    <mergeCell ref="S25:T27"/>
    <mergeCell ref="W25:X27"/>
    <mergeCell ref="AA25:AB27"/>
    <mergeCell ref="AG25:AH27"/>
    <mergeCell ref="AA22:AD24"/>
    <mergeCell ref="AG22:AJ24"/>
    <mergeCell ref="O19:P21"/>
    <mergeCell ref="Q19:R21"/>
    <mergeCell ref="AS19:AT21"/>
    <mergeCell ref="AW46:AZ47"/>
    <mergeCell ref="AS37:AV38"/>
    <mergeCell ref="BA46:BD47"/>
    <mergeCell ref="AW37:AZ38"/>
    <mergeCell ref="BA37:BD38"/>
    <mergeCell ref="AW39:AZ42"/>
    <mergeCell ref="BA39:BD42"/>
    <mergeCell ref="C43:D45"/>
    <mergeCell ref="G43:H45"/>
    <mergeCell ref="K43:L45"/>
    <mergeCell ref="O43:P45"/>
    <mergeCell ref="S43:T45"/>
    <mergeCell ref="W43:X45"/>
    <mergeCell ref="BA43:BB45"/>
    <mergeCell ref="G39:J42"/>
    <mergeCell ref="K39:N42"/>
    <mergeCell ref="O39:R42"/>
    <mergeCell ref="S39:V42"/>
    <mergeCell ref="W39:Z42"/>
    <mergeCell ref="AG39:AJ42"/>
    <mergeCell ref="AK39:AN42"/>
    <mergeCell ref="AO39:AR42"/>
    <mergeCell ref="AS39:AV42"/>
    <mergeCell ref="G37:J38"/>
    <mergeCell ref="G46:J47"/>
    <mergeCell ref="K46:N47"/>
    <mergeCell ref="O46:R47"/>
    <mergeCell ref="S46:V47"/>
    <mergeCell ref="W46:Z47"/>
    <mergeCell ref="AK46:AN47"/>
    <mergeCell ref="AO46:AR47"/>
    <mergeCell ref="AS46:AV47"/>
    <mergeCell ref="AA43:AB45"/>
    <mergeCell ref="AG43:AH45"/>
    <mergeCell ref="AK43:AL45"/>
    <mergeCell ref="AO43:AP45"/>
    <mergeCell ref="AS43:AT45"/>
    <mergeCell ref="AA46:AD47"/>
    <mergeCell ref="AW48:AZ51"/>
    <mergeCell ref="BA48:BD51"/>
    <mergeCell ref="C52:D54"/>
    <mergeCell ref="G52:H54"/>
    <mergeCell ref="K52:L54"/>
    <mergeCell ref="O52:P54"/>
    <mergeCell ref="S52:T54"/>
    <mergeCell ref="W52:X54"/>
    <mergeCell ref="AA52:AB54"/>
    <mergeCell ref="AG52:AH54"/>
    <mergeCell ref="G48:J51"/>
    <mergeCell ref="K48:N51"/>
    <mergeCell ref="O48:R51"/>
    <mergeCell ref="S48:V51"/>
    <mergeCell ref="W48:Z51"/>
    <mergeCell ref="AK48:AN51"/>
    <mergeCell ref="AO48:AR51"/>
    <mergeCell ref="AS48:AV51"/>
    <mergeCell ref="AK52:AL54"/>
    <mergeCell ref="AO52:AP54"/>
    <mergeCell ref="AA48:AD51"/>
    <mergeCell ref="G55:J56"/>
    <mergeCell ref="K55:N56"/>
    <mergeCell ref="O55:R56"/>
    <mergeCell ref="S55:V56"/>
    <mergeCell ref="W55:Z56"/>
    <mergeCell ref="AA55:AD56"/>
    <mergeCell ref="AW52:AX54"/>
    <mergeCell ref="BA52:BB54"/>
    <mergeCell ref="BE52:BF54"/>
    <mergeCell ref="AA57:AD60"/>
    <mergeCell ref="AK57:AN60"/>
    <mergeCell ref="AO57:AR60"/>
    <mergeCell ref="AS57:AV60"/>
    <mergeCell ref="AW57:AZ60"/>
    <mergeCell ref="G57:J60"/>
    <mergeCell ref="K57:N60"/>
    <mergeCell ref="O57:R60"/>
    <mergeCell ref="S57:V60"/>
    <mergeCell ref="W57:Z60"/>
    <mergeCell ref="BA61:BB63"/>
    <mergeCell ref="BE61:BF63"/>
    <mergeCell ref="C64:F65"/>
    <mergeCell ref="G64:J65"/>
    <mergeCell ref="K64:N65"/>
    <mergeCell ref="O64:R65"/>
    <mergeCell ref="S64:V65"/>
    <mergeCell ref="W64:Z65"/>
    <mergeCell ref="AA64:AD65"/>
    <mergeCell ref="AK64:AN65"/>
    <mergeCell ref="AA61:AB63"/>
    <mergeCell ref="AG61:AH63"/>
    <mergeCell ref="AK61:AL63"/>
    <mergeCell ref="AO61:AP63"/>
    <mergeCell ref="AS61:AT63"/>
    <mergeCell ref="AW61:AX63"/>
    <mergeCell ref="C61:D63"/>
    <mergeCell ref="G61:H63"/>
    <mergeCell ref="K61:L63"/>
    <mergeCell ref="O61:P63"/>
    <mergeCell ref="S61:T63"/>
    <mergeCell ref="W61:X63"/>
    <mergeCell ref="AA66:AD69"/>
    <mergeCell ref="AK66:AN69"/>
    <mergeCell ref="AO66:AR69"/>
    <mergeCell ref="AS66:AV69"/>
    <mergeCell ref="K70:AD78"/>
    <mergeCell ref="C66:F69"/>
    <mergeCell ref="G66:J69"/>
    <mergeCell ref="K66:N69"/>
    <mergeCell ref="O66:R69"/>
    <mergeCell ref="S66:V69"/>
    <mergeCell ref="W66:Z69"/>
    <mergeCell ref="C75:F78"/>
    <mergeCell ref="G75:J78"/>
    <mergeCell ref="AK75:AN78"/>
    <mergeCell ref="BA70:BB72"/>
    <mergeCell ref="BE70:BF72"/>
    <mergeCell ref="C73:F74"/>
    <mergeCell ref="G73:J74"/>
    <mergeCell ref="AK73:AN74"/>
    <mergeCell ref="AO73:AR74"/>
    <mergeCell ref="AG70:AH72"/>
    <mergeCell ref="AK70:AL72"/>
    <mergeCell ref="AO70:AP72"/>
    <mergeCell ref="AS70:AT72"/>
    <mergeCell ref="AW70:AX72"/>
    <mergeCell ref="C70:D72"/>
    <mergeCell ref="G70:H72"/>
    <mergeCell ref="BE37:BH38"/>
    <mergeCell ref="AG46:AJ47"/>
    <mergeCell ref="AO75:AR78"/>
    <mergeCell ref="AS75:AV78"/>
    <mergeCell ref="AW75:AZ78"/>
    <mergeCell ref="BA75:BD78"/>
    <mergeCell ref="AS73:AV74"/>
    <mergeCell ref="AW73:AZ74"/>
    <mergeCell ref="BA73:BD74"/>
    <mergeCell ref="AW66:AZ69"/>
    <mergeCell ref="BA66:BD69"/>
    <mergeCell ref="AO64:AR65"/>
    <mergeCell ref="AS64:AV65"/>
    <mergeCell ref="AW64:AZ65"/>
    <mergeCell ref="BA64:BD65"/>
    <mergeCell ref="BA57:BD60"/>
    <mergeCell ref="AK55:AN56"/>
    <mergeCell ref="AO55:AR56"/>
    <mergeCell ref="AS55:AV56"/>
    <mergeCell ref="AW55:AZ56"/>
    <mergeCell ref="BA55:BD56"/>
    <mergeCell ref="AS52:AT54"/>
    <mergeCell ref="BE43:BF45"/>
    <mergeCell ref="AW43:AX45"/>
  </mergeCells>
  <phoneticPr fontId="1"/>
  <conditionalFormatting sqref="C25 G25 K25 O25 S25 W25 AA25 C34 G34 K34 O34 S34 W34 AA34 C43 G43 K43 O43 S43 W43 AA43 C52 G52 K52 O52 S52 W52 AA52 C61 G61 K61 O61 S61 W61 AA61 C70 G70 K70 AG25 AK25 AO25 AS25 AW25 BA25 BE25 AG34 AK34 AO34 AS34 AW34 BA34 BE34 AG43 AK43 AO43 AS43 AW43 BA43 BE43 AG52 AK52 AO52 AS52 AW52 BA52 BE52 AG61 BE61 AG70 AK70 AO70 AS70 AW70 BA70 BE70 AK61 AO61 AS61 AW61 BA61">
    <cfRule type="expression" dxfId="163" priority="1277">
      <formula>COUNTIF(休日一覧表,C25)</formula>
    </cfRule>
  </conditionalFormatting>
  <conditionalFormatting sqref="C25 G25 K25 O25 S25 W25 AA25 C34 G34 K34 O34 S34 W34 AA34 C43 G43 K43 O43 S43 W43 AA43 C52 G52 K52 O52 S52 W52 AA52 C61 G61 K61 O61 S61 W61 AA61 C70 G70 K70">
    <cfRule type="expression" dxfId="162" priority="1272">
      <formula>MONTH(C25)&lt;&gt;$O$19</formula>
    </cfRule>
  </conditionalFormatting>
  <conditionalFormatting sqref="C73:J74">
    <cfRule type="expression" dxfId="161" priority="289">
      <formula>C75="可燃"</formula>
    </cfRule>
    <cfRule type="expression" dxfId="160" priority="288">
      <formula>MONTH(C70)&lt;&gt;$O$19</formula>
    </cfRule>
    <cfRule type="expression" dxfId="159" priority="292">
      <formula>C75="リサイクル"</formula>
    </cfRule>
    <cfRule type="expression" dxfId="158" priority="291">
      <formula>C75="大型可燃"</formula>
    </cfRule>
    <cfRule type="expression" dxfId="157" priority="290">
      <formula>C75="不燃"</formula>
    </cfRule>
  </conditionalFormatting>
  <conditionalFormatting sqref="C55:AD56">
    <cfRule type="expression" dxfId="156" priority="150">
      <formula>C57="不燃"</formula>
    </cfRule>
    <cfRule type="expression" dxfId="155" priority="152">
      <formula>C57="リサイクル"</formula>
    </cfRule>
    <cfRule type="expression" dxfId="154" priority="151">
      <formula>C57="大型可燃"</formula>
    </cfRule>
    <cfRule type="expression" dxfId="153" priority="148">
      <formula>MONTH(C52)&lt;&gt;$O$19</formula>
    </cfRule>
    <cfRule type="expression" dxfId="152" priority="149">
      <formula>C57="可燃"</formula>
    </cfRule>
  </conditionalFormatting>
  <conditionalFormatting sqref="C64:AD65">
    <cfRule type="expression" dxfId="151" priority="297">
      <formula>C66="リサイクル"</formula>
    </cfRule>
    <cfRule type="expression" dxfId="150" priority="296">
      <formula>C66="大型可燃"</formula>
    </cfRule>
    <cfRule type="expression" dxfId="149" priority="295">
      <formula>C66="不燃"</formula>
    </cfRule>
    <cfRule type="expression" dxfId="148" priority="294">
      <formula>C66="可燃"</formula>
    </cfRule>
    <cfRule type="expression" dxfId="147" priority="293">
      <formula>MONTH(C61)&lt;&gt;$O$19</formula>
    </cfRule>
  </conditionalFormatting>
  <conditionalFormatting sqref="G66:J69">
    <cfRule type="expression" dxfId="146" priority="4">
      <formula>MONTH(G61)&lt;&gt;$O$19</formula>
    </cfRule>
  </conditionalFormatting>
  <conditionalFormatting sqref="G75:J78">
    <cfRule type="expression" dxfId="145" priority="943">
      <formula>MONTH(G70)&lt;&gt;O19</formula>
    </cfRule>
  </conditionalFormatting>
  <conditionalFormatting sqref="G25:Q25 S25:Z27 G26:P27 O30 S30 W30 G34:Z36 G43:U43 W43:Z45 G44:T45 G52:Z54">
    <cfRule type="expression" dxfId="144" priority="248">
      <formula>MONTH(G25)&lt;&gt;$O$19</formula>
    </cfRule>
  </conditionalFormatting>
  <conditionalFormatting sqref="G28:Z29">
    <cfRule type="expression" dxfId="143" priority="227">
      <formula>G30="リサイクル"</formula>
    </cfRule>
    <cfRule type="expression" dxfId="142" priority="226">
      <formula>G30="大型可燃"</formula>
    </cfRule>
    <cfRule type="expression" dxfId="141" priority="225">
      <formula>G30="不燃"</formula>
    </cfRule>
    <cfRule type="expression" dxfId="140" priority="224">
      <formula>G30="可燃"</formula>
    </cfRule>
    <cfRule type="expression" dxfId="139" priority="223">
      <formula>MONTH(G25)&lt;&gt;$O$19</formula>
    </cfRule>
  </conditionalFormatting>
  <conditionalFormatting sqref="G37:Z38">
    <cfRule type="expression" dxfId="138" priority="198">
      <formula>MONTH(G34)&lt;&gt;$O$19</formula>
    </cfRule>
    <cfRule type="expression" dxfId="137" priority="200">
      <formula>G39="不燃"</formula>
    </cfRule>
    <cfRule type="expression" dxfId="136" priority="201">
      <formula>G39="大型可燃"</formula>
    </cfRule>
    <cfRule type="expression" dxfId="135" priority="202">
      <formula>G39="リサイクル"</formula>
    </cfRule>
    <cfRule type="expression" dxfId="134" priority="199">
      <formula>G39="可燃"</formula>
    </cfRule>
  </conditionalFormatting>
  <conditionalFormatting sqref="G46:AD47">
    <cfRule type="expression" dxfId="133" priority="173">
      <formula>MONTH(G43)&lt;&gt;$O$19</formula>
    </cfRule>
    <cfRule type="expression" dxfId="132" priority="174">
      <formula>G48="可燃"</formula>
    </cfRule>
    <cfRule type="expression" dxfId="131" priority="175">
      <formula>G48="不燃"</formula>
    </cfRule>
    <cfRule type="expression" dxfId="130" priority="176">
      <formula>G48="大型可燃"</formula>
    </cfRule>
    <cfRule type="expression" dxfId="129" priority="177">
      <formula>G48="リサイクル"</formula>
    </cfRule>
  </conditionalFormatting>
  <conditionalFormatting sqref="K66">
    <cfRule type="expression" dxfId="128" priority="5">
      <formula>MONTH(K61)&lt;&gt;$O$19</formula>
    </cfRule>
  </conditionalFormatting>
  <conditionalFormatting sqref="O66:R69">
    <cfRule type="expression" dxfId="127" priority="3">
      <formula>MONTH(O61)&lt;&gt;$O$19</formula>
    </cfRule>
  </conditionalFormatting>
  <conditionalFormatting sqref="S66:Z69">
    <cfRule type="expression" dxfId="126" priority="1">
      <formula>MONTH(S61)&lt;&gt;$O$19</formula>
    </cfRule>
  </conditionalFormatting>
  <conditionalFormatting sqref="W61:X63">
    <cfRule type="expression" dxfId="125" priority="270">
      <formula>MONTH(W61)&lt;&gt;$O$19</formula>
    </cfRule>
  </conditionalFormatting>
  <conditionalFormatting sqref="AG25 AK25 AO25 AS25 AW25 BA25 BE25 AG34 AK34 AO34 AS34 AW34 BA34 BE34 AG43 AK43 AO43 AS43 AW43 BA43 BE43 AG52 AK52 AO52 AS52 AW52 BA52 BE52 AG61 BE61 AG70 AK70 AO70 AS70 AW70 BA70 BE70">
    <cfRule type="expression" dxfId="124" priority="1271">
      <formula>MONTH(AG25)&lt;&gt;$AS$19</formula>
    </cfRule>
  </conditionalFormatting>
  <conditionalFormatting sqref="AG55:BD56">
    <cfRule type="expression" dxfId="123" priority="12">
      <formula>AG57="可燃"</formula>
    </cfRule>
    <cfRule type="expression" dxfId="122" priority="13">
      <formula>AG57="不燃"</formula>
    </cfRule>
    <cfRule type="expression" dxfId="121" priority="14">
      <formula>AG57="大型可燃"</formula>
    </cfRule>
    <cfRule type="expression" dxfId="120" priority="15">
      <formula>AG57="リサイクル"</formula>
    </cfRule>
    <cfRule type="expression" dxfId="119" priority="11">
      <formula>MONTH(AG52)&lt;&gt;$AS$19</formula>
    </cfRule>
  </conditionalFormatting>
  <conditionalFormatting sqref="AG28:BH29">
    <cfRule type="expression" dxfId="118" priority="280">
      <formula>AG30="リサイクル"</formula>
    </cfRule>
    <cfRule type="expression" dxfId="117" priority="279">
      <formula>AG30="大型可燃"</formula>
    </cfRule>
    <cfRule type="expression" dxfId="116" priority="278">
      <formula>AG30="不燃"</formula>
    </cfRule>
    <cfRule type="expression" dxfId="115" priority="277">
      <formula>AG30="可燃"</formula>
    </cfRule>
  </conditionalFormatting>
  <conditionalFormatting sqref="AG37:BH38">
    <cfRule type="expression" dxfId="114" priority="18">
      <formula>AG39="不燃"</formula>
    </cfRule>
    <cfRule type="expression" dxfId="113" priority="16">
      <formula>MONTH(AG34)&lt;&gt;$AS$19</formula>
    </cfRule>
    <cfRule type="expression" dxfId="112" priority="20">
      <formula>AG39="リサイクル"</formula>
    </cfRule>
    <cfRule type="expression" dxfId="111" priority="19">
      <formula>AG39="大型可燃"</formula>
    </cfRule>
    <cfRule type="expression" dxfId="110" priority="17">
      <formula>AG39="可燃"</formula>
    </cfRule>
  </conditionalFormatting>
  <conditionalFormatting sqref="AG46:BH47">
    <cfRule type="expression" dxfId="109" priority="10">
      <formula>AG48="リサイクル"</formula>
    </cfRule>
    <cfRule type="expression" dxfId="108" priority="8">
      <formula>AG48="不燃"</formula>
    </cfRule>
    <cfRule type="expression" dxfId="107" priority="7">
      <formula>AG48="可燃"</formula>
    </cfRule>
    <cfRule type="expression" dxfId="106" priority="6">
      <formula>MONTH(AG43)&lt;&gt;$AS$19</formula>
    </cfRule>
    <cfRule type="expression" dxfId="105" priority="9">
      <formula>AG48="大型可燃"</formula>
    </cfRule>
  </conditionalFormatting>
  <conditionalFormatting sqref="AK61 AO61 AS61 AW61 BA61">
    <cfRule type="expression" dxfId="104" priority="146">
      <formula>MONTH(AK61)&lt;&gt;$AS$19</formula>
    </cfRule>
  </conditionalFormatting>
  <conditionalFormatting sqref="AK66:AN69">
    <cfRule type="expression" dxfId="103" priority="44">
      <formula>MONTH(AK61)&lt;&gt;AS19</formula>
    </cfRule>
  </conditionalFormatting>
  <conditionalFormatting sqref="AK75:AN78">
    <cfRule type="expression" dxfId="102" priority="38">
      <formula>MONTH(AK70)&lt;&gt;AS19</formula>
    </cfRule>
  </conditionalFormatting>
  <conditionalFormatting sqref="AK64:BD65">
    <cfRule type="expression" dxfId="101" priority="47">
      <formula>AK66="不燃"</formula>
    </cfRule>
    <cfRule type="expression" dxfId="100" priority="46">
      <formula>AK66="可燃"</formula>
    </cfRule>
    <cfRule type="expression" dxfId="99" priority="45">
      <formula>MONTH(AK61)&lt;&gt;$AS$19</formula>
    </cfRule>
    <cfRule type="expression" dxfId="98" priority="49">
      <formula>AK66="リサイクル"</formula>
    </cfRule>
    <cfRule type="expression" dxfId="97" priority="48">
      <formula>AK66="大型可燃"</formula>
    </cfRule>
  </conditionalFormatting>
  <conditionalFormatting sqref="AK70:BD72">
    <cfRule type="expression" dxfId="96" priority="145">
      <formula>MONTH(AK70)&lt;&gt;$AS$19</formula>
    </cfRule>
  </conditionalFormatting>
  <conditionalFormatting sqref="AK73:BD74">
    <cfRule type="expression" dxfId="95" priority="70">
      <formula>MONTH(AK70)&lt;&gt;$AS$19</formula>
    </cfRule>
    <cfRule type="expression" dxfId="94" priority="71">
      <formula>AK75="可燃"</formula>
    </cfRule>
    <cfRule type="expression" dxfId="93" priority="72">
      <formula>AK75="不燃"</formula>
    </cfRule>
    <cfRule type="expression" dxfId="92" priority="74">
      <formula>AK75="リサイクル"</formula>
    </cfRule>
    <cfRule type="expression" dxfId="91" priority="73">
      <formula>AK75="大型可燃"</formula>
    </cfRule>
  </conditionalFormatting>
  <conditionalFormatting sqref="AK28:BH29">
    <cfRule type="expression" dxfId="90" priority="276">
      <formula>MONTH(AK25)&lt;&gt;$AS$19</formula>
    </cfRule>
  </conditionalFormatting>
  <conditionalFormatting sqref="AO66:AR69">
    <cfRule type="expression" dxfId="89" priority="43">
      <formula>MONTH(AO61)&lt;&gt;AS19</formula>
    </cfRule>
  </conditionalFormatting>
  <conditionalFormatting sqref="AS66:AV69">
    <cfRule type="expression" dxfId="88" priority="42">
      <formula>MONTH(AS61)&lt;&gt;AS19</formula>
    </cfRule>
  </conditionalFormatting>
  <conditionalFormatting sqref="AW66:AZ69">
    <cfRule type="expression" dxfId="87" priority="41">
      <formula>MONTH(AW61)&lt;&gt;AS19</formula>
    </cfRule>
  </conditionalFormatting>
  <conditionalFormatting sqref="BA66:BD69">
    <cfRule type="expression" dxfId="86" priority="40">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68"/>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70"/>
    </row>
    <row r="2" spans="1:62" ht="6" customHeight="1">
      <c r="A2" s="71"/>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3"/>
    </row>
    <row r="3" spans="1:62" ht="6" customHeight="1">
      <c r="A3" s="71"/>
      <c r="B3" s="72"/>
      <c r="C3" s="72"/>
      <c r="D3" s="72"/>
      <c r="E3" s="72"/>
      <c r="F3" s="72"/>
      <c r="G3" s="72"/>
      <c r="H3" s="72"/>
      <c r="I3" s="72"/>
      <c r="J3" s="72"/>
      <c r="K3" s="201">
        <f>'4-5月'!K3</f>
        <v>2025</v>
      </c>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72"/>
      <c r="BB3" s="72"/>
      <c r="BC3" s="72"/>
      <c r="BD3" s="72"/>
      <c r="BE3" s="72"/>
      <c r="BF3" s="72"/>
      <c r="BG3" s="72"/>
      <c r="BH3" s="72"/>
      <c r="BI3" s="72"/>
      <c r="BJ3" s="73"/>
    </row>
    <row r="4" spans="1:62" ht="6" customHeight="1">
      <c r="A4" s="71"/>
      <c r="B4" s="72"/>
      <c r="C4" s="72"/>
      <c r="D4" s="72"/>
      <c r="E4" s="72"/>
      <c r="F4" s="72"/>
      <c r="G4" s="72"/>
      <c r="H4" s="72"/>
      <c r="I4" s="72"/>
      <c r="J4" s="72"/>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72"/>
      <c r="BB4" s="72"/>
      <c r="BC4" s="72"/>
      <c r="BD4" s="72"/>
      <c r="BE4" s="72"/>
      <c r="BF4" s="72"/>
      <c r="BG4" s="72"/>
      <c r="BH4" s="72"/>
      <c r="BI4" s="72"/>
      <c r="BJ4" s="73"/>
    </row>
    <row r="5" spans="1:62" ht="6" customHeight="1">
      <c r="A5" s="71"/>
      <c r="B5" s="72"/>
      <c r="C5" s="72"/>
      <c r="D5" s="72"/>
      <c r="E5" s="72"/>
      <c r="F5" s="72"/>
      <c r="G5" s="72"/>
      <c r="H5" s="72"/>
      <c r="I5" s="72"/>
      <c r="J5" s="72"/>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72"/>
      <c r="BB5" s="72"/>
      <c r="BC5" s="72"/>
      <c r="BD5" s="72"/>
      <c r="BE5" s="72"/>
      <c r="BF5" s="72"/>
      <c r="BG5" s="72"/>
      <c r="BH5" s="72"/>
      <c r="BI5" s="72"/>
      <c r="BJ5" s="73"/>
    </row>
    <row r="6" spans="1:62" ht="6" customHeight="1">
      <c r="A6" s="71"/>
      <c r="B6" s="72"/>
      <c r="C6" s="72"/>
      <c r="D6" s="72"/>
      <c r="E6" s="72"/>
      <c r="F6" s="72"/>
      <c r="G6" s="72"/>
      <c r="H6" s="72"/>
      <c r="I6" s="72"/>
      <c r="J6" s="72"/>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72"/>
      <c r="BB6" s="72"/>
      <c r="BC6" s="72"/>
      <c r="BD6" s="72"/>
      <c r="BE6" s="72"/>
      <c r="BF6" s="72"/>
      <c r="BG6" s="72"/>
      <c r="BH6" s="72"/>
      <c r="BI6" s="72"/>
      <c r="BJ6" s="73"/>
    </row>
    <row r="7" spans="1:62" ht="6" customHeight="1">
      <c r="A7" s="71"/>
      <c r="B7" s="72"/>
      <c r="C7" s="72"/>
      <c r="D7" s="72"/>
      <c r="E7" s="72"/>
      <c r="F7" s="72"/>
      <c r="G7" s="72"/>
      <c r="H7" s="72"/>
      <c r="I7" s="72"/>
      <c r="J7" s="72"/>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72"/>
      <c r="BB7" s="72"/>
      <c r="BC7" s="72"/>
      <c r="BD7" s="72"/>
      <c r="BE7" s="72"/>
      <c r="BF7" s="72"/>
      <c r="BG7" s="72"/>
      <c r="BH7" s="72"/>
      <c r="BI7" s="72"/>
      <c r="BJ7" s="73"/>
    </row>
    <row r="8" spans="1:62" ht="6" customHeight="1">
      <c r="A8" s="71"/>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3"/>
    </row>
    <row r="9" spans="1:62" ht="6" customHeight="1" thickBot="1">
      <c r="A9" s="71"/>
      <c r="B9" s="72"/>
      <c r="C9" s="72"/>
      <c r="D9" s="72"/>
      <c r="E9" s="72"/>
      <c r="F9" s="72"/>
      <c r="G9" s="72"/>
      <c r="H9" s="72"/>
      <c r="I9" s="72"/>
      <c r="J9" s="72"/>
      <c r="K9" s="72"/>
      <c r="L9" s="72"/>
      <c r="M9" s="72"/>
      <c r="N9" s="72"/>
      <c r="O9" s="72"/>
      <c r="P9" s="72"/>
      <c r="Q9" s="72"/>
      <c r="R9" s="72"/>
      <c r="S9" s="48"/>
      <c r="T9" s="48"/>
      <c r="U9" s="48"/>
      <c r="V9" s="48"/>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3"/>
    </row>
    <row r="10" spans="1:62" ht="6" customHeight="1" thickTop="1">
      <c r="A10" s="71"/>
      <c r="B10" s="72"/>
      <c r="C10" s="72"/>
      <c r="D10" s="72"/>
      <c r="E10" s="72"/>
      <c r="F10" s="72"/>
      <c r="G10" s="72"/>
      <c r="H10" s="72"/>
      <c r="I10" s="72"/>
      <c r="J10" s="72"/>
      <c r="K10" s="72"/>
      <c r="L10" s="72"/>
      <c r="M10" s="72"/>
      <c r="N10" s="72"/>
      <c r="O10" s="72"/>
      <c r="P10" s="72"/>
      <c r="Q10" s="72"/>
      <c r="R10" s="72"/>
      <c r="S10" s="202" t="s">
        <v>8</v>
      </c>
      <c r="T10" s="202"/>
      <c r="U10" s="202"/>
      <c r="V10" s="202"/>
      <c r="W10" s="202"/>
      <c r="X10" s="202"/>
      <c r="Y10" s="202"/>
      <c r="Z10" s="202"/>
      <c r="AA10" s="203" t="str">
        <f>'4-5月'!AA10</f>
        <v>赤大路町</v>
      </c>
      <c r="AB10" s="204"/>
      <c r="AC10" s="204"/>
      <c r="AD10" s="204"/>
      <c r="AE10" s="204"/>
      <c r="AF10" s="204"/>
      <c r="AG10" s="204"/>
      <c r="AH10" s="204"/>
      <c r="AI10" s="204"/>
      <c r="AJ10" s="204"/>
      <c r="AK10" s="204"/>
      <c r="AL10" s="204"/>
      <c r="AM10" s="204"/>
      <c r="AN10" s="204"/>
      <c r="AO10" s="204"/>
      <c r="AP10" s="204"/>
      <c r="AQ10" s="204"/>
      <c r="AR10" s="205"/>
      <c r="AS10" s="72"/>
      <c r="AT10" s="72"/>
      <c r="AU10" s="72"/>
      <c r="AV10" s="72"/>
      <c r="AW10" s="72"/>
      <c r="AX10" s="72"/>
      <c r="AY10" s="72"/>
      <c r="AZ10" s="72"/>
      <c r="BA10" s="72"/>
      <c r="BB10" s="72"/>
      <c r="BC10" s="72"/>
      <c r="BD10" s="72"/>
      <c r="BE10" s="72"/>
      <c r="BF10" s="72"/>
      <c r="BG10" s="72"/>
      <c r="BH10" s="72"/>
      <c r="BI10" s="72"/>
      <c r="BJ10" s="73"/>
    </row>
    <row r="11" spans="1:62" ht="6" customHeight="1">
      <c r="A11" s="71"/>
      <c r="B11" s="72"/>
      <c r="C11" s="72"/>
      <c r="D11" s="72"/>
      <c r="E11" s="72"/>
      <c r="F11" s="72"/>
      <c r="G11" s="72"/>
      <c r="H11" s="72"/>
      <c r="I11" s="72"/>
      <c r="J11" s="72"/>
      <c r="K11" s="72"/>
      <c r="L11" s="72"/>
      <c r="M11" s="72"/>
      <c r="N11" s="72"/>
      <c r="O11" s="72"/>
      <c r="P11" s="72"/>
      <c r="Q11" s="72"/>
      <c r="R11" s="72"/>
      <c r="S11" s="202"/>
      <c r="T11" s="202"/>
      <c r="U11" s="202"/>
      <c r="V11" s="202"/>
      <c r="W11" s="202"/>
      <c r="X11" s="202"/>
      <c r="Y11" s="202"/>
      <c r="Z11" s="202"/>
      <c r="AA11" s="206"/>
      <c r="AB11" s="207"/>
      <c r="AC11" s="207"/>
      <c r="AD11" s="207"/>
      <c r="AE11" s="207"/>
      <c r="AF11" s="207"/>
      <c r="AG11" s="207"/>
      <c r="AH11" s="207"/>
      <c r="AI11" s="207"/>
      <c r="AJ11" s="207"/>
      <c r="AK11" s="207"/>
      <c r="AL11" s="207"/>
      <c r="AM11" s="207"/>
      <c r="AN11" s="207"/>
      <c r="AO11" s="207"/>
      <c r="AP11" s="207"/>
      <c r="AQ11" s="207"/>
      <c r="AR11" s="208"/>
      <c r="AS11" s="72"/>
      <c r="AT11" s="72"/>
      <c r="AU11" s="72"/>
      <c r="AV11" s="72"/>
      <c r="AW11" s="72"/>
      <c r="AX11" s="72"/>
      <c r="AY11" s="72"/>
      <c r="AZ11" s="72"/>
      <c r="BA11" s="72"/>
      <c r="BB11" s="72"/>
      <c r="BC11" s="72"/>
      <c r="BD11" s="72"/>
      <c r="BE11" s="72"/>
      <c r="BF11" s="72"/>
      <c r="BG11" s="72"/>
      <c r="BH11" s="72"/>
      <c r="BI11" s="72"/>
      <c r="BJ11" s="73"/>
    </row>
    <row r="12" spans="1:62" ht="6" customHeight="1">
      <c r="A12" s="71"/>
      <c r="B12" s="72"/>
      <c r="C12" s="72"/>
      <c r="D12" s="72"/>
      <c r="E12" s="72"/>
      <c r="F12" s="72"/>
      <c r="G12" s="72"/>
      <c r="H12" s="72"/>
      <c r="I12" s="72"/>
      <c r="J12" s="72"/>
      <c r="K12" s="72"/>
      <c r="L12" s="72"/>
      <c r="M12" s="72"/>
      <c r="N12" s="72"/>
      <c r="O12" s="72"/>
      <c r="P12" s="72"/>
      <c r="Q12" s="72"/>
      <c r="R12" s="72"/>
      <c r="S12" s="202"/>
      <c r="T12" s="202"/>
      <c r="U12" s="202"/>
      <c r="V12" s="202"/>
      <c r="W12" s="202"/>
      <c r="X12" s="202"/>
      <c r="Y12" s="202"/>
      <c r="Z12" s="202"/>
      <c r="AA12" s="206"/>
      <c r="AB12" s="207"/>
      <c r="AC12" s="207"/>
      <c r="AD12" s="207"/>
      <c r="AE12" s="207"/>
      <c r="AF12" s="207"/>
      <c r="AG12" s="207"/>
      <c r="AH12" s="207"/>
      <c r="AI12" s="207"/>
      <c r="AJ12" s="207"/>
      <c r="AK12" s="207"/>
      <c r="AL12" s="207"/>
      <c r="AM12" s="207"/>
      <c r="AN12" s="207"/>
      <c r="AO12" s="207"/>
      <c r="AP12" s="207"/>
      <c r="AQ12" s="207"/>
      <c r="AR12" s="208"/>
      <c r="AS12" s="72"/>
      <c r="AT12" s="72"/>
      <c r="AU12" s="72"/>
      <c r="AV12" s="72"/>
      <c r="AW12" s="72"/>
      <c r="AX12" s="72"/>
      <c r="AY12" s="72"/>
      <c r="AZ12" s="72"/>
      <c r="BA12" s="72"/>
      <c r="BB12" s="72"/>
      <c r="BC12" s="72"/>
      <c r="BD12" s="72"/>
      <c r="BE12" s="72"/>
      <c r="BF12" s="72"/>
      <c r="BG12" s="72"/>
      <c r="BH12" s="72"/>
      <c r="BI12" s="72"/>
      <c r="BJ12" s="73"/>
    </row>
    <row r="13" spans="1:62" ht="6" customHeight="1" thickBot="1">
      <c r="A13" s="71"/>
      <c r="B13" s="72"/>
      <c r="C13" s="72"/>
      <c r="D13" s="72"/>
      <c r="E13" s="72"/>
      <c r="F13" s="72"/>
      <c r="G13" s="72"/>
      <c r="H13" s="72"/>
      <c r="I13" s="72"/>
      <c r="J13" s="72"/>
      <c r="K13" s="72"/>
      <c r="L13" s="72"/>
      <c r="M13" s="72"/>
      <c r="N13" s="72"/>
      <c r="O13" s="72"/>
      <c r="P13" s="72"/>
      <c r="Q13" s="72"/>
      <c r="R13" s="72"/>
      <c r="S13" s="202"/>
      <c r="T13" s="202"/>
      <c r="U13" s="202"/>
      <c r="V13" s="202"/>
      <c r="W13" s="202"/>
      <c r="X13" s="202"/>
      <c r="Y13" s="202"/>
      <c r="Z13" s="202"/>
      <c r="AA13" s="209"/>
      <c r="AB13" s="210"/>
      <c r="AC13" s="210"/>
      <c r="AD13" s="210"/>
      <c r="AE13" s="210"/>
      <c r="AF13" s="210"/>
      <c r="AG13" s="210"/>
      <c r="AH13" s="210"/>
      <c r="AI13" s="210"/>
      <c r="AJ13" s="210"/>
      <c r="AK13" s="210"/>
      <c r="AL13" s="210"/>
      <c r="AM13" s="210"/>
      <c r="AN13" s="210"/>
      <c r="AO13" s="210"/>
      <c r="AP13" s="210"/>
      <c r="AQ13" s="210"/>
      <c r="AR13" s="211"/>
      <c r="AS13" s="72"/>
      <c r="AT13" s="72"/>
      <c r="AU13" s="72"/>
      <c r="AV13" s="72"/>
      <c r="AW13" s="72"/>
      <c r="AX13" s="72"/>
      <c r="AY13" s="72"/>
      <c r="AZ13" s="72"/>
      <c r="BA13" s="72"/>
      <c r="BB13" s="72"/>
      <c r="BC13" s="72"/>
      <c r="BD13" s="72"/>
      <c r="BE13" s="72"/>
      <c r="BF13" s="72"/>
      <c r="BG13" s="72"/>
      <c r="BH13" s="72"/>
      <c r="BI13" s="72"/>
      <c r="BJ13" s="73"/>
    </row>
    <row r="14" spans="1:62" ht="6" customHeight="1" thickTop="1">
      <c r="A14" s="71"/>
      <c r="B14" s="72"/>
      <c r="C14" s="72"/>
      <c r="D14" s="72"/>
      <c r="E14" s="72"/>
      <c r="F14" s="72"/>
      <c r="G14" s="72"/>
      <c r="H14" s="72"/>
      <c r="I14" s="72"/>
      <c r="J14" s="72"/>
      <c r="K14" s="72"/>
      <c r="L14" s="72"/>
      <c r="M14" s="72"/>
      <c r="N14" s="72"/>
      <c r="O14" s="72"/>
      <c r="P14" s="72"/>
      <c r="Q14" s="72"/>
      <c r="R14" s="72"/>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72"/>
      <c r="AT14" s="72"/>
      <c r="AU14" s="72"/>
      <c r="AV14" s="72"/>
      <c r="AW14" s="72"/>
      <c r="AX14" s="72"/>
      <c r="AY14" s="72"/>
      <c r="AZ14" s="72"/>
      <c r="BA14" s="72"/>
      <c r="BB14" s="72"/>
      <c r="BC14" s="72"/>
      <c r="BD14" s="72"/>
      <c r="BE14" s="72"/>
      <c r="BF14" s="72"/>
      <c r="BG14" s="72"/>
      <c r="BH14" s="72"/>
      <c r="BI14" s="72"/>
      <c r="BJ14" s="73"/>
    </row>
    <row r="15" spans="1:62" ht="6" customHeight="1">
      <c r="A15" s="71"/>
      <c r="B15" s="72"/>
      <c r="C15" s="72"/>
      <c r="D15" s="72"/>
      <c r="E15" s="72"/>
      <c r="F15" s="72"/>
      <c r="G15" s="72"/>
      <c r="H15" s="72"/>
      <c r="I15" s="72"/>
      <c r="J15" s="72"/>
      <c r="K15" s="72"/>
      <c r="L15" s="72"/>
      <c r="M15" s="72"/>
      <c r="N15" s="200">
        <f>$K$3+1</f>
        <v>2026</v>
      </c>
      <c r="O15" s="200"/>
      <c r="P15" s="200"/>
      <c r="Q15" s="200"/>
      <c r="R15" s="200"/>
      <c r="S15" s="200"/>
      <c r="T15" s="216" t="str">
        <f>IF(VLOOKUP($AA$10,収集日程!$B$1:$J$600,8,0)="","",VLOOKUP($AA$10,収集日程!$B$1:$J$600,8,0))</f>
        <v/>
      </c>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00">
        <f>$K$3+1</f>
        <v>2026</v>
      </c>
      <c r="AS15" s="200"/>
      <c r="AT15" s="200"/>
      <c r="AU15" s="200"/>
      <c r="AV15" s="200"/>
      <c r="AW15" s="200"/>
      <c r="AX15" s="72"/>
      <c r="AY15" s="72"/>
      <c r="AZ15" s="72"/>
      <c r="BA15" s="72"/>
      <c r="BB15" s="72"/>
      <c r="BC15" s="72"/>
      <c r="BD15" s="72"/>
      <c r="BE15" s="72"/>
      <c r="BF15" s="72"/>
      <c r="BG15" s="72"/>
      <c r="BH15" s="72"/>
      <c r="BI15" s="72"/>
      <c r="BJ15" s="73"/>
    </row>
    <row r="16" spans="1:62" ht="6" customHeight="1">
      <c r="A16" s="71"/>
      <c r="B16" s="72"/>
      <c r="C16" s="72"/>
      <c r="D16" s="72"/>
      <c r="E16" s="72"/>
      <c r="F16" s="72"/>
      <c r="G16" s="72"/>
      <c r="H16" s="72"/>
      <c r="I16" s="72"/>
      <c r="J16" s="72"/>
      <c r="K16" s="72"/>
      <c r="L16" s="72"/>
      <c r="M16" s="72"/>
      <c r="N16" s="200"/>
      <c r="O16" s="200"/>
      <c r="P16" s="200"/>
      <c r="Q16" s="200"/>
      <c r="R16" s="200"/>
      <c r="S16" s="200"/>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00"/>
      <c r="AS16" s="200"/>
      <c r="AT16" s="200"/>
      <c r="AU16" s="200"/>
      <c r="AV16" s="200"/>
      <c r="AW16" s="200"/>
      <c r="AX16" s="72"/>
      <c r="AY16" s="72"/>
      <c r="AZ16" s="72"/>
      <c r="BA16" s="72"/>
      <c r="BB16" s="72"/>
      <c r="BC16" s="72"/>
      <c r="BD16" s="72"/>
      <c r="BE16" s="72"/>
      <c r="BF16" s="72"/>
      <c r="BG16" s="72"/>
      <c r="BH16" s="72"/>
      <c r="BI16" s="72"/>
      <c r="BJ16" s="73"/>
    </row>
    <row r="17" spans="1:62" ht="6" customHeight="1">
      <c r="A17" s="71"/>
      <c r="B17" s="72"/>
      <c r="C17" s="72"/>
      <c r="D17" s="72"/>
      <c r="E17" s="72"/>
      <c r="F17" s="72"/>
      <c r="G17" s="72"/>
      <c r="H17" s="72"/>
      <c r="I17" s="72"/>
      <c r="J17" s="72"/>
      <c r="K17" s="72"/>
      <c r="L17" s="72"/>
      <c r="M17" s="72"/>
      <c r="N17" s="200"/>
      <c r="O17" s="200"/>
      <c r="P17" s="200"/>
      <c r="Q17" s="200"/>
      <c r="R17" s="200"/>
      <c r="S17" s="200"/>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00"/>
      <c r="AS17" s="200"/>
      <c r="AT17" s="200"/>
      <c r="AU17" s="200"/>
      <c r="AV17" s="200"/>
      <c r="AW17" s="200"/>
      <c r="AX17" s="72"/>
      <c r="AY17" s="72"/>
      <c r="AZ17" s="72"/>
      <c r="BA17" s="72"/>
      <c r="BB17" s="72"/>
      <c r="BC17" s="72"/>
      <c r="BD17" s="72"/>
      <c r="BE17" s="72"/>
      <c r="BF17" s="72"/>
      <c r="BG17" s="72"/>
      <c r="BH17" s="72"/>
      <c r="BI17" s="72"/>
      <c r="BJ17" s="73"/>
    </row>
    <row r="18" spans="1:62" ht="6" customHeight="1">
      <c r="A18" s="71"/>
      <c r="B18" s="72"/>
      <c r="C18" s="72"/>
      <c r="D18" s="72"/>
      <c r="E18" s="72"/>
      <c r="F18" s="72"/>
      <c r="G18" s="72"/>
      <c r="H18" s="72"/>
      <c r="I18" s="72"/>
      <c r="J18" s="72"/>
      <c r="K18" s="72"/>
      <c r="L18" s="72"/>
      <c r="M18" s="72"/>
      <c r="N18" s="200"/>
      <c r="O18" s="200"/>
      <c r="P18" s="200"/>
      <c r="Q18" s="200"/>
      <c r="R18" s="200"/>
      <c r="S18" s="200"/>
      <c r="T18" s="216" t="str">
        <f>IF(VLOOKUP($AA$10,収集日程!$B$1:$J$600,9,0)="","",VLOOKUP($AA$10,収集日程!$B$1:$J$600,9,0))</f>
        <v/>
      </c>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00"/>
      <c r="AS18" s="200"/>
      <c r="AT18" s="200"/>
      <c r="AU18" s="200"/>
      <c r="AV18" s="200"/>
      <c r="AW18" s="200"/>
      <c r="AX18" s="72"/>
      <c r="AY18" s="72"/>
      <c r="AZ18" s="72"/>
      <c r="BA18" s="72"/>
      <c r="BB18" s="72"/>
      <c r="BC18" s="72"/>
      <c r="BD18" s="72"/>
      <c r="BE18" s="72"/>
      <c r="BF18" s="72"/>
      <c r="BG18" s="72"/>
      <c r="BH18" s="72"/>
      <c r="BI18" s="72"/>
      <c r="BJ18" s="73"/>
    </row>
    <row r="19" spans="1:62" ht="6" customHeight="1">
      <c r="A19" s="71"/>
      <c r="B19" s="72"/>
      <c r="C19" s="76"/>
      <c r="D19" s="76"/>
      <c r="E19" s="76"/>
      <c r="F19" s="76"/>
      <c r="G19" s="76"/>
      <c r="H19" s="76"/>
      <c r="I19" s="76"/>
      <c r="J19" s="76"/>
      <c r="K19" s="76"/>
      <c r="L19" s="76"/>
      <c r="M19" s="76"/>
      <c r="N19" s="76"/>
      <c r="O19" s="259">
        <v>2</v>
      </c>
      <c r="P19" s="259"/>
      <c r="Q19" s="261" t="s">
        <v>6</v>
      </c>
      <c r="R19" s="261"/>
      <c r="S19" s="7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76"/>
      <c r="AS19" s="259">
        <v>3</v>
      </c>
      <c r="AT19" s="259"/>
      <c r="AU19" s="261" t="s">
        <v>6</v>
      </c>
      <c r="AV19" s="261"/>
      <c r="AW19" s="76"/>
      <c r="AX19" s="76"/>
      <c r="AY19" s="76"/>
      <c r="AZ19" s="76"/>
      <c r="BA19" s="76"/>
      <c r="BB19" s="76"/>
      <c r="BC19" s="76"/>
      <c r="BD19" s="76"/>
      <c r="BE19" s="76"/>
      <c r="BF19" s="76"/>
      <c r="BG19" s="76"/>
      <c r="BH19" s="76"/>
      <c r="BI19" s="72"/>
      <c r="BJ19" s="73"/>
    </row>
    <row r="20" spans="1:62" ht="6" customHeight="1">
      <c r="A20" s="71"/>
      <c r="B20" s="72"/>
      <c r="C20" s="76"/>
      <c r="D20" s="76"/>
      <c r="E20" s="76"/>
      <c r="F20" s="76"/>
      <c r="G20" s="76"/>
      <c r="H20" s="76"/>
      <c r="I20" s="76"/>
      <c r="J20" s="76"/>
      <c r="K20" s="76"/>
      <c r="L20" s="76"/>
      <c r="M20" s="76"/>
      <c r="N20" s="76"/>
      <c r="O20" s="259"/>
      <c r="P20" s="259"/>
      <c r="Q20" s="261"/>
      <c r="R20" s="261"/>
      <c r="S20" s="7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76"/>
      <c r="AS20" s="259"/>
      <c r="AT20" s="259"/>
      <c r="AU20" s="261"/>
      <c r="AV20" s="261"/>
      <c r="AW20" s="76"/>
      <c r="AX20" s="76"/>
      <c r="AY20" s="76"/>
      <c r="AZ20" s="76"/>
      <c r="BA20" s="76"/>
      <c r="BB20" s="76"/>
      <c r="BC20" s="76"/>
      <c r="BD20" s="76"/>
      <c r="BE20" s="76"/>
      <c r="BF20" s="76"/>
      <c r="BG20" s="76"/>
      <c r="BH20" s="76"/>
      <c r="BI20" s="72"/>
      <c r="BJ20" s="73"/>
    </row>
    <row r="21" spans="1:62" ht="6" customHeight="1">
      <c r="A21" s="71"/>
      <c r="B21" s="72"/>
      <c r="C21" s="76"/>
      <c r="D21" s="76"/>
      <c r="E21" s="76"/>
      <c r="F21" s="76"/>
      <c r="G21" s="76"/>
      <c r="H21" s="76"/>
      <c r="I21" s="76"/>
      <c r="J21" s="76"/>
      <c r="K21" s="76"/>
      <c r="L21" s="76"/>
      <c r="M21" s="76"/>
      <c r="N21" s="76"/>
      <c r="O21" s="260"/>
      <c r="P21" s="260"/>
      <c r="Q21" s="262"/>
      <c r="R21" s="262"/>
      <c r="S21" s="76"/>
      <c r="T21" s="76"/>
      <c r="U21" s="76"/>
      <c r="V21" s="76"/>
      <c r="W21" s="76"/>
      <c r="X21" s="76"/>
      <c r="Y21" s="76"/>
      <c r="Z21" s="76"/>
      <c r="AA21" s="76"/>
      <c r="AB21" s="76"/>
      <c r="AC21" s="76"/>
      <c r="AD21" s="76"/>
      <c r="AE21" s="51"/>
      <c r="AF21" s="51"/>
      <c r="AG21" s="76"/>
      <c r="AH21" s="76"/>
      <c r="AI21" s="76"/>
      <c r="AJ21" s="76"/>
      <c r="AK21" s="76"/>
      <c r="AL21" s="76"/>
      <c r="AM21" s="76"/>
      <c r="AN21" s="76"/>
      <c r="AO21" s="76"/>
      <c r="AP21" s="76"/>
      <c r="AQ21" s="76"/>
      <c r="AR21" s="76"/>
      <c r="AS21" s="260"/>
      <c r="AT21" s="260"/>
      <c r="AU21" s="262"/>
      <c r="AV21" s="262"/>
      <c r="AW21" s="76"/>
      <c r="AX21" s="76"/>
      <c r="AY21" s="76"/>
      <c r="AZ21" s="76"/>
      <c r="BA21" s="76"/>
      <c r="BB21" s="76"/>
      <c r="BC21" s="76"/>
      <c r="BD21" s="76"/>
      <c r="BE21" s="76"/>
      <c r="BF21" s="76"/>
      <c r="BG21" s="76"/>
      <c r="BH21" s="76"/>
      <c r="BI21" s="72"/>
      <c r="BJ21" s="73"/>
    </row>
    <row r="22" spans="1:62" ht="6" customHeight="1">
      <c r="A22" s="71"/>
      <c r="B22" s="72"/>
      <c r="C22" s="250" t="s">
        <v>7</v>
      </c>
      <c r="D22" s="251"/>
      <c r="E22" s="251"/>
      <c r="F22" s="252"/>
      <c r="G22" s="232" t="s">
        <v>0</v>
      </c>
      <c r="H22" s="233"/>
      <c r="I22" s="233"/>
      <c r="J22" s="234"/>
      <c r="K22" s="232" t="s">
        <v>1</v>
      </c>
      <c r="L22" s="233"/>
      <c r="M22" s="233"/>
      <c r="N22" s="234"/>
      <c r="O22" s="232" t="s">
        <v>2</v>
      </c>
      <c r="P22" s="233"/>
      <c r="Q22" s="233"/>
      <c r="R22" s="234"/>
      <c r="S22" s="232" t="s">
        <v>3</v>
      </c>
      <c r="T22" s="233"/>
      <c r="U22" s="233"/>
      <c r="V22" s="234"/>
      <c r="W22" s="232" t="s">
        <v>4</v>
      </c>
      <c r="X22" s="233"/>
      <c r="Y22" s="233"/>
      <c r="Z22" s="234"/>
      <c r="AA22" s="241" t="s">
        <v>5</v>
      </c>
      <c r="AB22" s="242"/>
      <c r="AC22" s="242"/>
      <c r="AD22" s="243"/>
      <c r="AE22" s="51"/>
      <c r="AF22" s="51"/>
      <c r="AG22" s="250" t="s">
        <v>7</v>
      </c>
      <c r="AH22" s="251"/>
      <c r="AI22" s="251"/>
      <c r="AJ22" s="252"/>
      <c r="AK22" s="232" t="s">
        <v>0</v>
      </c>
      <c r="AL22" s="233"/>
      <c r="AM22" s="233"/>
      <c r="AN22" s="234"/>
      <c r="AO22" s="232" t="s">
        <v>1</v>
      </c>
      <c r="AP22" s="233"/>
      <c r="AQ22" s="233"/>
      <c r="AR22" s="234"/>
      <c r="AS22" s="232" t="s">
        <v>2</v>
      </c>
      <c r="AT22" s="233"/>
      <c r="AU22" s="233"/>
      <c r="AV22" s="234"/>
      <c r="AW22" s="232" t="s">
        <v>3</v>
      </c>
      <c r="AX22" s="233"/>
      <c r="AY22" s="233"/>
      <c r="AZ22" s="234"/>
      <c r="BA22" s="232" t="s">
        <v>4</v>
      </c>
      <c r="BB22" s="233"/>
      <c r="BC22" s="233"/>
      <c r="BD22" s="234"/>
      <c r="BE22" s="241" t="s">
        <v>5</v>
      </c>
      <c r="BF22" s="242"/>
      <c r="BG22" s="242"/>
      <c r="BH22" s="243"/>
      <c r="BI22" s="72"/>
      <c r="BJ22" s="73"/>
    </row>
    <row r="23" spans="1:62" ht="6" customHeight="1">
      <c r="A23" s="71"/>
      <c r="B23" s="72"/>
      <c r="C23" s="253"/>
      <c r="D23" s="254"/>
      <c r="E23" s="254"/>
      <c r="F23" s="255"/>
      <c r="G23" s="235"/>
      <c r="H23" s="236"/>
      <c r="I23" s="236"/>
      <c r="J23" s="237"/>
      <c r="K23" s="235"/>
      <c r="L23" s="236"/>
      <c r="M23" s="236"/>
      <c r="N23" s="237"/>
      <c r="O23" s="235"/>
      <c r="P23" s="236"/>
      <c r="Q23" s="236"/>
      <c r="R23" s="237"/>
      <c r="S23" s="235"/>
      <c r="T23" s="236"/>
      <c r="U23" s="236"/>
      <c r="V23" s="237"/>
      <c r="W23" s="235"/>
      <c r="X23" s="236"/>
      <c r="Y23" s="236"/>
      <c r="Z23" s="237"/>
      <c r="AA23" s="244"/>
      <c r="AB23" s="245"/>
      <c r="AC23" s="245"/>
      <c r="AD23" s="246"/>
      <c r="AE23" s="51"/>
      <c r="AF23" s="51"/>
      <c r="AG23" s="253"/>
      <c r="AH23" s="254"/>
      <c r="AI23" s="254"/>
      <c r="AJ23" s="255"/>
      <c r="AK23" s="235"/>
      <c r="AL23" s="236"/>
      <c r="AM23" s="236"/>
      <c r="AN23" s="237"/>
      <c r="AO23" s="235"/>
      <c r="AP23" s="236"/>
      <c r="AQ23" s="236"/>
      <c r="AR23" s="237"/>
      <c r="AS23" s="235"/>
      <c r="AT23" s="236"/>
      <c r="AU23" s="236"/>
      <c r="AV23" s="237"/>
      <c r="AW23" s="235"/>
      <c r="AX23" s="236"/>
      <c r="AY23" s="236"/>
      <c r="AZ23" s="237"/>
      <c r="BA23" s="235"/>
      <c r="BB23" s="236"/>
      <c r="BC23" s="236"/>
      <c r="BD23" s="237"/>
      <c r="BE23" s="244"/>
      <c r="BF23" s="245"/>
      <c r="BG23" s="245"/>
      <c r="BH23" s="246"/>
      <c r="BI23" s="72"/>
      <c r="BJ23" s="73"/>
    </row>
    <row r="24" spans="1:62" ht="6" customHeight="1">
      <c r="A24" s="71"/>
      <c r="B24" s="72"/>
      <c r="C24" s="256"/>
      <c r="D24" s="257"/>
      <c r="E24" s="257"/>
      <c r="F24" s="258"/>
      <c r="G24" s="238"/>
      <c r="H24" s="239"/>
      <c r="I24" s="239"/>
      <c r="J24" s="240"/>
      <c r="K24" s="238"/>
      <c r="L24" s="239"/>
      <c r="M24" s="239"/>
      <c r="N24" s="240"/>
      <c r="O24" s="238"/>
      <c r="P24" s="239"/>
      <c r="Q24" s="239"/>
      <c r="R24" s="240"/>
      <c r="S24" s="238"/>
      <c r="T24" s="239"/>
      <c r="U24" s="239"/>
      <c r="V24" s="240"/>
      <c r="W24" s="238"/>
      <c r="X24" s="239"/>
      <c r="Y24" s="239"/>
      <c r="Z24" s="240"/>
      <c r="AA24" s="247"/>
      <c r="AB24" s="248"/>
      <c r="AC24" s="248"/>
      <c r="AD24" s="249"/>
      <c r="AE24" s="51"/>
      <c r="AF24" s="51"/>
      <c r="AG24" s="256"/>
      <c r="AH24" s="257"/>
      <c r="AI24" s="257"/>
      <c r="AJ24" s="258"/>
      <c r="AK24" s="238"/>
      <c r="AL24" s="239"/>
      <c r="AM24" s="239"/>
      <c r="AN24" s="240"/>
      <c r="AO24" s="238"/>
      <c r="AP24" s="239"/>
      <c r="AQ24" s="239"/>
      <c r="AR24" s="240"/>
      <c r="AS24" s="238"/>
      <c r="AT24" s="239"/>
      <c r="AU24" s="239"/>
      <c r="AV24" s="240"/>
      <c r="AW24" s="238"/>
      <c r="AX24" s="239"/>
      <c r="AY24" s="239"/>
      <c r="AZ24" s="240"/>
      <c r="BA24" s="238"/>
      <c r="BB24" s="239"/>
      <c r="BC24" s="239"/>
      <c r="BD24" s="240"/>
      <c r="BE24" s="247"/>
      <c r="BF24" s="248"/>
      <c r="BG24" s="248"/>
      <c r="BH24" s="249"/>
      <c r="BI24" s="72"/>
      <c r="BJ24" s="73"/>
    </row>
    <row r="25" spans="1:62" ht="6" customHeight="1">
      <c r="A25" s="71"/>
      <c r="B25" s="72"/>
      <c r="C25" s="139">
        <f>DATE($K$3+1,O19,1)-WEEKDAY(DATE($K$3+1,O19,1))+1</f>
        <v>46054</v>
      </c>
      <c r="D25" s="140"/>
      <c r="E25" s="16"/>
      <c r="F25" s="17"/>
      <c r="G25" s="131">
        <f>C25+1</f>
        <v>46055</v>
      </c>
      <c r="H25" s="132"/>
      <c r="I25" s="16"/>
      <c r="J25" s="17"/>
      <c r="K25" s="131">
        <f>G25+1</f>
        <v>46056</v>
      </c>
      <c r="L25" s="132"/>
      <c r="M25" s="16"/>
      <c r="N25" s="17"/>
      <c r="O25" s="131">
        <f>K25+1</f>
        <v>46057</v>
      </c>
      <c r="P25" s="132"/>
      <c r="Q25" s="18"/>
      <c r="R25" s="19"/>
      <c r="S25" s="131">
        <f>O25+1</f>
        <v>46058</v>
      </c>
      <c r="T25" s="132"/>
      <c r="U25" s="16"/>
      <c r="V25" s="17"/>
      <c r="W25" s="131">
        <f>S25+1</f>
        <v>46059</v>
      </c>
      <c r="X25" s="132"/>
      <c r="Y25" s="16"/>
      <c r="Z25" s="17"/>
      <c r="AA25" s="135">
        <f>W25+1</f>
        <v>46060</v>
      </c>
      <c r="AB25" s="136"/>
      <c r="AC25" s="20"/>
      <c r="AD25" s="21"/>
      <c r="AE25" s="51"/>
      <c r="AF25" s="51"/>
      <c r="AG25" s="139">
        <f>DATE($K$3+1,AS19,1)-WEEKDAY(DATE($K$3+1,AS19,1))+1</f>
        <v>46082</v>
      </c>
      <c r="AH25" s="140"/>
      <c r="AI25" s="16"/>
      <c r="AJ25" s="17"/>
      <c r="AK25" s="131">
        <f>AG25+1</f>
        <v>46083</v>
      </c>
      <c r="AL25" s="132"/>
      <c r="AM25" s="16"/>
      <c r="AN25" s="17"/>
      <c r="AO25" s="131">
        <f>AK25+1</f>
        <v>46084</v>
      </c>
      <c r="AP25" s="132"/>
      <c r="AQ25" s="16"/>
      <c r="AR25" s="17"/>
      <c r="AS25" s="131">
        <f>AO25+1</f>
        <v>46085</v>
      </c>
      <c r="AT25" s="132"/>
      <c r="AU25" s="16"/>
      <c r="AV25" s="17"/>
      <c r="AW25" s="131">
        <f>AS25+1</f>
        <v>46086</v>
      </c>
      <c r="AX25" s="132"/>
      <c r="AY25" s="16"/>
      <c r="AZ25" s="17"/>
      <c r="BA25" s="131">
        <f>AW25+1</f>
        <v>46087</v>
      </c>
      <c r="BB25" s="132"/>
      <c r="BC25" s="16"/>
      <c r="BD25" s="17"/>
      <c r="BE25" s="135">
        <f>BA25+1</f>
        <v>46088</v>
      </c>
      <c r="BF25" s="136"/>
      <c r="BG25" s="20"/>
      <c r="BH25" s="21"/>
      <c r="BI25" s="72"/>
      <c r="BJ25" s="73"/>
    </row>
    <row r="26" spans="1:62" ht="6" customHeight="1">
      <c r="A26" s="71"/>
      <c r="B26" s="72"/>
      <c r="C26" s="141"/>
      <c r="D26" s="142"/>
      <c r="E26" s="22"/>
      <c r="F26" s="23"/>
      <c r="G26" s="133"/>
      <c r="H26" s="134"/>
      <c r="I26" s="22"/>
      <c r="J26" s="23"/>
      <c r="K26" s="133"/>
      <c r="L26" s="134"/>
      <c r="M26" s="22"/>
      <c r="N26" s="23"/>
      <c r="O26" s="133"/>
      <c r="P26" s="134"/>
      <c r="Q26" s="24"/>
      <c r="R26" s="25"/>
      <c r="S26" s="133"/>
      <c r="T26" s="134"/>
      <c r="U26" s="22"/>
      <c r="V26" s="23"/>
      <c r="W26" s="133"/>
      <c r="X26" s="134"/>
      <c r="Y26" s="22"/>
      <c r="Z26" s="23"/>
      <c r="AA26" s="137"/>
      <c r="AB26" s="138"/>
      <c r="AC26" s="26"/>
      <c r="AD26" s="27"/>
      <c r="AE26" s="51"/>
      <c r="AF26" s="51"/>
      <c r="AG26" s="141"/>
      <c r="AH26" s="142"/>
      <c r="AI26" s="22"/>
      <c r="AJ26" s="23"/>
      <c r="AK26" s="133"/>
      <c r="AL26" s="134"/>
      <c r="AM26" s="22"/>
      <c r="AN26" s="23"/>
      <c r="AO26" s="133"/>
      <c r="AP26" s="134"/>
      <c r="AQ26" s="22"/>
      <c r="AR26" s="23"/>
      <c r="AS26" s="133"/>
      <c r="AT26" s="134"/>
      <c r="AU26" s="22"/>
      <c r="AV26" s="23"/>
      <c r="AW26" s="133"/>
      <c r="AX26" s="134"/>
      <c r="AY26" s="22"/>
      <c r="AZ26" s="23"/>
      <c r="BA26" s="133"/>
      <c r="BB26" s="134"/>
      <c r="BC26" s="22"/>
      <c r="BD26" s="23"/>
      <c r="BE26" s="137"/>
      <c r="BF26" s="138"/>
      <c r="BG26" s="26"/>
      <c r="BH26" s="27"/>
      <c r="BI26" s="72"/>
      <c r="BJ26" s="73"/>
    </row>
    <row r="27" spans="1:62" ht="6" customHeight="1">
      <c r="A27" s="71"/>
      <c r="B27" s="72"/>
      <c r="C27" s="141"/>
      <c r="D27" s="142"/>
      <c r="E27" s="22"/>
      <c r="F27" s="23"/>
      <c r="G27" s="133"/>
      <c r="H27" s="134"/>
      <c r="I27" s="22"/>
      <c r="J27" s="23"/>
      <c r="K27" s="133"/>
      <c r="L27" s="134"/>
      <c r="M27" s="22"/>
      <c r="N27" s="23"/>
      <c r="O27" s="133"/>
      <c r="P27" s="134"/>
      <c r="Q27" s="24"/>
      <c r="R27" s="25"/>
      <c r="S27" s="133"/>
      <c r="T27" s="134"/>
      <c r="U27" s="22"/>
      <c r="V27" s="23"/>
      <c r="W27" s="133"/>
      <c r="X27" s="134"/>
      <c r="Y27" s="22"/>
      <c r="Z27" s="23"/>
      <c r="AA27" s="137"/>
      <c r="AB27" s="138"/>
      <c r="AC27" s="26"/>
      <c r="AD27" s="27"/>
      <c r="AE27" s="51"/>
      <c r="AF27" s="51"/>
      <c r="AG27" s="141"/>
      <c r="AH27" s="142"/>
      <c r="AI27" s="22"/>
      <c r="AJ27" s="23"/>
      <c r="AK27" s="133"/>
      <c r="AL27" s="134"/>
      <c r="AM27" s="22"/>
      <c r="AN27" s="23"/>
      <c r="AO27" s="133"/>
      <c r="AP27" s="134"/>
      <c r="AQ27" s="22"/>
      <c r="AR27" s="23"/>
      <c r="AS27" s="133"/>
      <c r="AT27" s="134"/>
      <c r="AU27" s="22"/>
      <c r="AV27" s="23"/>
      <c r="AW27" s="133"/>
      <c r="AX27" s="134"/>
      <c r="AY27" s="22"/>
      <c r="AZ27" s="23"/>
      <c r="BA27" s="133"/>
      <c r="BB27" s="134"/>
      <c r="BC27" s="22"/>
      <c r="BD27" s="23"/>
      <c r="BE27" s="137"/>
      <c r="BF27" s="138"/>
      <c r="BG27" s="26"/>
      <c r="BH27" s="27"/>
      <c r="BI27" s="72"/>
      <c r="BJ27" s="73"/>
    </row>
    <row r="28" spans="1:62" ht="6" customHeight="1">
      <c r="A28" s="71"/>
      <c r="B28" s="72"/>
      <c r="C28" s="28"/>
      <c r="D28" s="26"/>
      <c r="E28" s="26"/>
      <c r="F28" s="27"/>
      <c r="G28" s="143"/>
      <c r="H28" s="144"/>
      <c r="I28" s="144"/>
      <c r="J28" s="145"/>
      <c r="K28" s="143"/>
      <c r="L28" s="144"/>
      <c r="M28" s="144"/>
      <c r="N28" s="145"/>
      <c r="O28" s="143"/>
      <c r="P28" s="144"/>
      <c r="Q28" s="144"/>
      <c r="R28" s="145"/>
      <c r="S28" s="143"/>
      <c r="T28" s="144"/>
      <c r="U28" s="144"/>
      <c r="V28" s="145"/>
      <c r="W28" s="143"/>
      <c r="X28" s="144"/>
      <c r="Y28" s="144"/>
      <c r="Z28" s="145"/>
      <c r="AA28" s="28"/>
      <c r="AB28" s="26"/>
      <c r="AC28" s="26"/>
      <c r="AD28" s="27"/>
      <c r="AE28" s="51"/>
      <c r="AF28" s="51"/>
      <c r="AG28" s="28"/>
      <c r="AH28" s="26"/>
      <c r="AI28" s="26"/>
      <c r="AJ28" s="27"/>
      <c r="AK28" s="143"/>
      <c r="AL28" s="144"/>
      <c r="AM28" s="144"/>
      <c r="AN28" s="145"/>
      <c r="AO28" s="143"/>
      <c r="AP28" s="144"/>
      <c r="AQ28" s="144"/>
      <c r="AR28" s="145"/>
      <c r="AS28" s="143"/>
      <c r="AT28" s="144"/>
      <c r="AU28" s="144"/>
      <c r="AV28" s="145"/>
      <c r="AW28" s="143"/>
      <c r="AX28" s="144"/>
      <c r="AY28" s="144"/>
      <c r="AZ28" s="145"/>
      <c r="BA28" s="143"/>
      <c r="BB28" s="144"/>
      <c r="BC28" s="144"/>
      <c r="BD28" s="145"/>
      <c r="BE28" s="28"/>
      <c r="BF28" s="26"/>
      <c r="BG28" s="26"/>
      <c r="BH28" s="27"/>
      <c r="BI28" s="72"/>
      <c r="BJ28" s="73"/>
    </row>
    <row r="29" spans="1:62" ht="6" customHeight="1">
      <c r="A29" s="71"/>
      <c r="B29" s="72"/>
      <c r="C29" s="28"/>
      <c r="D29" s="26"/>
      <c r="E29" s="26"/>
      <c r="F29" s="27"/>
      <c r="G29" s="143"/>
      <c r="H29" s="144"/>
      <c r="I29" s="144"/>
      <c r="J29" s="145"/>
      <c r="K29" s="143"/>
      <c r="L29" s="144"/>
      <c r="M29" s="144"/>
      <c r="N29" s="145"/>
      <c r="O29" s="143"/>
      <c r="P29" s="144"/>
      <c r="Q29" s="144"/>
      <c r="R29" s="145"/>
      <c r="S29" s="143"/>
      <c r="T29" s="144"/>
      <c r="U29" s="144"/>
      <c r="V29" s="145"/>
      <c r="W29" s="143"/>
      <c r="X29" s="144"/>
      <c r="Y29" s="144"/>
      <c r="Z29" s="145"/>
      <c r="AA29" s="28"/>
      <c r="AB29" s="26"/>
      <c r="AC29" s="26"/>
      <c r="AD29" s="27"/>
      <c r="AE29" s="51"/>
      <c r="AF29" s="51"/>
      <c r="AG29" s="28"/>
      <c r="AH29" s="26"/>
      <c r="AI29" s="26"/>
      <c r="AJ29" s="27"/>
      <c r="AK29" s="143"/>
      <c r="AL29" s="144"/>
      <c r="AM29" s="144"/>
      <c r="AN29" s="145"/>
      <c r="AO29" s="143"/>
      <c r="AP29" s="144"/>
      <c r="AQ29" s="144"/>
      <c r="AR29" s="145"/>
      <c r="AS29" s="143"/>
      <c r="AT29" s="144"/>
      <c r="AU29" s="144"/>
      <c r="AV29" s="145"/>
      <c r="AW29" s="143"/>
      <c r="AX29" s="144"/>
      <c r="AY29" s="144"/>
      <c r="AZ29" s="145"/>
      <c r="BA29" s="143"/>
      <c r="BB29" s="144"/>
      <c r="BC29" s="144"/>
      <c r="BD29" s="145"/>
      <c r="BE29" s="28"/>
      <c r="BF29" s="26"/>
      <c r="BG29" s="26"/>
      <c r="BH29" s="27"/>
      <c r="BI29" s="72"/>
      <c r="BJ29" s="73"/>
    </row>
    <row r="30" spans="1:62" ht="6" customHeight="1">
      <c r="A30" s="71"/>
      <c r="B30" s="72"/>
      <c r="C30" s="28"/>
      <c r="D30" s="26"/>
      <c r="E30" s="26"/>
      <c r="F30" s="27"/>
      <c r="G30" s="150"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0" s="151"/>
      <c r="I30" s="151"/>
      <c r="J30" s="152"/>
      <c r="K30" s="150"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51"/>
      <c r="M30" s="151"/>
      <c r="N30" s="152"/>
      <c r="O30" s="150"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51"/>
      <c r="Q30" s="151"/>
      <c r="R30" s="152"/>
      <c r="S30" s="150"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51"/>
      <c r="U30" s="151"/>
      <c r="V30" s="152"/>
      <c r="W30" s="150"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51"/>
      <c r="Y30" s="151"/>
      <c r="Z30" s="152"/>
      <c r="AA30" s="28"/>
      <c r="AB30" s="26"/>
      <c r="AC30" s="26"/>
      <c r="AD30" s="27"/>
      <c r="AE30" s="51"/>
      <c r="AF30" s="51"/>
      <c r="AG30" s="28"/>
      <c r="AH30" s="26"/>
      <c r="AI30" s="26"/>
      <c r="AJ30" s="27"/>
      <c r="AK30" s="150"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0" s="151"/>
      <c r="AM30" s="151"/>
      <c r="AN30" s="152"/>
      <c r="AO30" s="150"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51"/>
      <c r="AQ30" s="151"/>
      <c r="AR30" s="152"/>
      <c r="AS30" s="150"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30" s="151"/>
      <c r="AU30" s="151"/>
      <c r="AV30" s="152"/>
      <c r="AW30" s="150"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30" s="151"/>
      <c r="AY30" s="151"/>
      <c r="AZ30" s="152"/>
      <c r="BA30" s="150"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51"/>
      <c r="BC30" s="151"/>
      <c r="BD30" s="152"/>
      <c r="BE30" s="28"/>
      <c r="BF30" s="26"/>
      <c r="BG30" s="26"/>
      <c r="BH30" s="27"/>
      <c r="BI30" s="72"/>
      <c r="BJ30" s="73"/>
    </row>
    <row r="31" spans="1:62" ht="6" customHeight="1">
      <c r="A31" s="71"/>
      <c r="B31" s="72"/>
      <c r="C31" s="28"/>
      <c r="D31" s="26"/>
      <c r="E31" s="26"/>
      <c r="F31" s="27"/>
      <c r="G31" s="150"/>
      <c r="H31" s="151"/>
      <c r="I31" s="151"/>
      <c r="J31" s="152"/>
      <c r="K31" s="150"/>
      <c r="L31" s="151"/>
      <c r="M31" s="151"/>
      <c r="N31" s="152"/>
      <c r="O31" s="150"/>
      <c r="P31" s="151"/>
      <c r="Q31" s="151"/>
      <c r="R31" s="152"/>
      <c r="S31" s="150"/>
      <c r="T31" s="151"/>
      <c r="U31" s="151"/>
      <c r="V31" s="152"/>
      <c r="W31" s="150"/>
      <c r="X31" s="151"/>
      <c r="Y31" s="151"/>
      <c r="Z31" s="152"/>
      <c r="AA31" s="28"/>
      <c r="AB31" s="26"/>
      <c r="AC31" s="26"/>
      <c r="AD31" s="27"/>
      <c r="AE31" s="51"/>
      <c r="AF31" s="51"/>
      <c r="AG31" s="28"/>
      <c r="AH31" s="26"/>
      <c r="AI31" s="26"/>
      <c r="AJ31" s="27"/>
      <c r="AK31" s="150"/>
      <c r="AL31" s="151"/>
      <c r="AM31" s="151"/>
      <c r="AN31" s="152"/>
      <c r="AO31" s="150"/>
      <c r="AP31" s="151"/>
      <c r="AQ31" s="151"/>
      <c r="AR31" s="152"/>
      <c r="AS31" s="150"/>
      <c r="AT31" s="151"/>
      <c r="AU31" s="151"/>
      <c r="AV31" s="152"/>
      <c r="AW31" s="150"/>
      <c r="AX31" s="151"/>
      <c r="AY31" s="151"/>
      <c r="AZ31" s="152"/>
      <c r="BA31" s="150"/>
      <c r="BB31" s="151"/>
      <c r="BC31" s="151"/>
      <c r="BD31" s="152"/>
      <c r="BE31" s="28"/>
      <c r="BF31" s="26"/>
      <c r="BG31" s="26"/>
      <c r="BH31" s="27"/>
      <c r="BI31" s="72"/>
      <c r="BJ31" s="73"/>
    </row>
    <row r="32" spans="1:62" ht="6" customHeight="1">
      <c r="A32" s="71"/>
      <c r="B32" s="72"/>
      <c r="C32" s="28"/>
      <c r="D32" s="26"/>
      <c r="E32" s="26"/>
      <c r="F32" s="27"/>
      <c r="G32" s="150"/>
      <c r="H32" s="151"/>
      <c r="I32" s="151"/>
      <c r="J32" s="152"/>
      <c r="K32" s="150"/>
      <c r="L32" s="151"/>
      <c r="M32" s="151"/>
      <c r="N32" s="152"/>
      <c r="O32" s="150"/>
      <c r="P32" s="151"/>
      <c r="Q32" s="151"/>
      <c r="R32" s="152"/>
      <c r="S32" s="150"/>
      <c r="T32" s="151"/>
      <c r="U32" s="151"/>
      <c r="V32" s="152"/>
      <c r="W32" s="150"/>
      <c r="X32" s="151"/>
      <c r="Y32" s="151"/>
      <c r="Z32" s="152"/>
      <c r="AA32" s="28"/>
      <c r="AB32" s="26"/>
      <c r="AC32" s="26"/>
      <c r="AD32" s="27"/>
      <c r="AE32" s="51"/>
      <c r="AF32" s="51"/>
      <c r="AG32" s="28"/>
      <c r="AH32" s="26"/>
      <c r="AI32" s="26"/>
      <c r="AJ32" s="27"/>
      <c r="AK32" s="150"/>
      <c r="AL32" s="151"/>
      <c r="AM32" s="151"/>
      <c r="AN32" s="152"/>
      <c r="AO32" s="150"/>
      <c r="AP32" s="151"/>
      <c r="AQ32" s="151"/>
      <c r="AR32" s="152"/>
      <c r="AS32" s="150"/>
      <c r="AT32" s="151"/>
      <c r="AU32" s="151"/>
      <c r="AV32" s="152"/>
      <c r="AW32" s="150"/>
      <c r="AX32" s="151"/>
      <c r="AY32" s="151"/>
      <c r="AZ32" s="152"/>
      <c r="BA32" s="150"/>
      <c r="BB32" s="151"/>
      <c r="BC32" s="151"/>
      <c r="BD32" s="152"/>
      <c r="BE32" s="28"/>
      <c r="BF32" s="26"/>
      <c r="BG32" s="26"/>
      <c r="BH32" s="27"/>
      <c r="BI32" s="72"/>
      <c r="BJ32" s="73"/>
    </row>
    <row r="33" spans="1:62" ht="6" customHeight="1">
      <c r="A33" s="71"/>
      <c r="B33" s="72"/>
      <c r="C33" s="29"/>
      <c r="D33" s="30"/>
      <c r="E33" s="30"/>
      <c r="F33" s="31"/>
      <c r="G33" s="153"/>
      <c r="H33" s="154"/>
      <c r="I33" s="154"/>
      <c r="J33" s="155"/>
      <c r="K33" s="153"/>
      <c r="L33" s="154"/>
      <c r="M33" s="154"/>
      <c r="N33" s="155"/>
      <c r="O33" s="153"/>
      <c r="P33" s="154"/>
      <c r="Q33" s="154"/>
      <c r="R33" s="155"/>
      <c r="S33" s="153"/>
      <c r="T33" s="154"/>
      <c r="U33" s="154"/>
      <c r="V33" s="155"/>
      <c r="W33" s="153"/>
      <c r="X33" s="154"/>
      <c r="Y33" s="154"/>
      <c r="Z33" s="155"/>
      <c r="AA33" s="29"/>
      <c r="AB33" s="30"/>
      <c r="AC33" s="30"/>
      <c r="AD33" s="31"/>
      <c r="AE33" s="51"/>
      <c r="AF33" s="51"/>
      <c r="AG33" s="29"/>
      <c r="AH33" s="30"/>
      <c r="AI33" s="30"/>
      <c r="AJ33" s="31"/>
      <c r="AK33" s="153"/>
      <c r="AL33" s="154"/>
      <c r="AM33" s="154"/>
      <c r="AN33" s="155"/>
      <c r="AO33" s="153"/>
      <c r="AP33" s="154"/>
      <c r="AQ33" s="154"/>
      <c r="AR33" s="155"/>
      <c r="AS33" s="153"/>
      <c r="AT33" s="154"/>
      <c r="AU33" s="154"/>
      <c r="AV33" s="155"/>
      <c r="AW33" s="153"/>
      <c r="AX33" s="154"/>
      <c r="AY33" s="154"/>
      <c r="AZ33" s="155"/>
      <c r="BA33" s="153"/>
      <c r="BB33" s="154"/>
      <c r="BC33" s="154"/>
      <c r="BD33" s="155"/>
      <c r="BE33" s="29"/>
      <c r="BF33" s="30"/>
      <c r="BG33" s="30"/>
      <c r="BH33" s="31"/>
      <c r="BI33" s="72"/>
      <c r="BJ33" s="73"/>
    </row>
    <row r="34" spans="1:62" ht="6" customHeight="1">
      <c r="A34" s="71"/>
      <c r="B34" s="72"/>
      <c r="C34" s="139">
        <f>AA25+1</f>
        <v>46061</v>
      </c>
      <c r="D34" s="140"/>
      <c r="E34" s="16"/>
      <c r="F34" s="17"/>
      <c r="G34" s="146">
        <f>C34+1</f>
        <v>46062</v>
      </c>
      <c r="H34" s="147"/>
      <c r="I34" s="32"/>
      <c r="J34" s="33"/>
      <c r="K34" s="146">
        <f>G34+1</f>
        <v>46063</v>
      </c>
      <c r="L34" s="147"/>
      <c r="M34" s="32"/>
      <c r="N34" s="33"/>
      <c r="O34" s="146">
        <f>K34+1</f>
        <v>46064</v>
      </c>
      <c r="P34" s="147"/>
      <c r="Q34" s="32"/>
      <c r="R34" s="33"/>
      <c r="S34" s="146">
        <f>O34+1</f>
        <v>46065</v>
      </c>
      <c r="T34" s="147"/>
      <c r="U34" s="32"/>
      <c r="V34" s="33"/>
      <c r="W34" s="146">
        <f>S34+1</f>
        <v>46066</v>
      </c>
      <c r="X34" s="147"/>
      <c r="Y34" s="32"/>
      <c r="Z34" s="33"/>
      <c r="AA34" s="135">
        <f>W34+1</f>
        <v>46067</v>
      </c>
      <c r="AB34" s="136"/>
      <c r="AC34" s="20"/>
      <c r="AD34" s="21"/>
      <c r="AE34" s="51"/>
      <c r="AF34" s="51"/>
      <c r="AG34" s="139">
        <f>BE25+1</f>
        <v>46089</v>
      </c>
      <c r="AH34" s="140"/>
      <c r="AI34" s="16"/>
      <c r="AJ34" s="17"/>
      <c r="AK34" s="131">
        <f>AG34+1</f>
        <v>46090</v>
      </c>
      <c r="AL34" s="132"/>
      <c r="AM34" s="16"/>
      <c r="AN34" s="17"/>
      <c r="AO34" s="131">
        <f>AK34+1</f>
        <v>46091</v>
      </c>
      <c r="AP34" s="132"/>
      <c r="AQ34" s="16"/>
      <c r="AR34" s="17"/>
      <c r="AS34" s="131">
        <f>AO34+1</f>
        <v>46092</v>
      </c>
      <c r="AT34" s="132"/>
      <c r="AU34" s="16"/>
      <c r="AV34" s="17"/>
      <c r="AW34" s="131">
        <f>AS34+1</f>
        <v>46093</v>
      </c>
      <c r="AX34" s="132"/>
      <c r="AY34" s="16"/>
      <c r="AZ34" s="17"/>
      <c r="BA34" s="131">
        <f>AW34+1</f>
        <v>46094</v>
      </c>
      <c r="BB34" s="132"/>
      <c r="BC34" s="16"/>
      <c r="BD34" s="17"/>
      <c r="BE34" s="135">
        <f>BA34+1</f>
        <v>46095</v>
      </c>
      <c r="BF34" s="136"/>
      <c r="BG34" s="20"/>
      <c r="BH34" s="21"/>
      <c r="BI34" s="72"/>
      <c r="BJ34" s="73"/>
    </row>
    <row r="35" spans="1:62" ht="6" customHeight="1">
      <c r="A35" s="71"/>
      <c r="B35" s="72"/>
      <c r="C35" s="141"/>
      <c r="D35" s="142"/>
      <c r="E35" s="22"/>
      <c r="F35" s="23"/>
      <c r="G35" s="148"/>
      <c r="H35" s="149"/>
      <c r="I35" s="34"/>
      <c r="J35" s="35"/>
      <c r="K35" s="148"/>
      <c r="L35" s="149"/>
      <c r="M35" s="34"/>
      <c r="N35" s="35"/>
      <c r="O35" s="148"/>
      <c r="P35" s="149"/>
      <c r="Q35" s="34"/>
      <c r="R35" s="35"/>
      <c r="S35" s="148"/>
      <c r="T35" s="149"/>
      <c r="U35" s="34"/>
      <c r="V35" s="35"/>
      <c r="W35" s="148"/>
      <c r="X35" s="149"/>
      <c r="Y35" s="34"/>
      <c r="Z35" s="35"/>
      <c r="AA35" s="137"/>
      <c r="AB35" s="138"/>
      <c r="AC35" s="26"/>
      <c r="AD35" s="27"/>
      <c r="AE35" s="51"/>
      <c r="AF35" s="51"/>
      <c r="AG35" s="141"/>
      <c r="AH35" s="142"/>
      <c r="AI35" s="22"/>
      <c r="AJ35" s="23"/>
      <c r="AK35" s="133"/>
      <c r="AL35" s="134"/>
      <c r="AM35" s="22"/>
      <c r="AN35" s="23"/>
      <c r="AO35" s="133"/>
      <c r="AP35" s="134"/>
      <c r="AQ35" s="22"/>
      <c r="AR35" s="23"/>
      <c r="AS35" s="133"/>
      <c r="AT35" s="134"/>
      <c r="AU35" s="22"/>
      <c r="AV35" s="23"/>
      <c r="AW35" s="133"/>
      <c r="AX35" s="134"/>
      <c r="AY35" s="22"/>
      <c r="AZ35" s="23"/>
      <c r="BA35" s="133"/>
      <c r="BB35" s="134"/>
      <c r="BC35" s="22"/>
      <c r="BD35" s="23"/>
      <c r="BE35" s="137"/>
      <c r="BF35" s="138"/>
      <c r="BG35" s="26"/>
      <c r="BH35" s="27"/>
      <c r="BI35" s="72"/>
      <c r="BJ35" s="73"/>
    </row>
    <row r="36" spans="1:62" ht="6" customHeight="1">
      <c r="A36" s="71"/>
      <c r="B36" s="72"/>
      <c r="C36" s="141"/>
      <c r="D36" s="142"/>
      <c r="E36" s="22"/>
      <c r="F36" s="23"/>
      <c r="G36" s="148"/>
      <c r="H36" s="149"/>
      <c r="I36" s="34"/>
      <c r="J36" s="35"/>
      <c r="K36" s="148"/>
      <c r="L36" s="149"/>
      <c r="M36" s="34"/>
      <c r="N36" s="35"/>
      <c r="O36" s="148"/>
      <c r="P36" s="149"/>
      <c r="Q36" s="34"/>
      <c r="R36" s="35"/>
      <c r="S36" s="148"/>
      <c r="T36" s="149"/>
      <c r="U36" s="34"/>
      <c r="V36" s="35"/>
      <c r="W36" s="148"/>
      <c r="X36" s="149"/>
      <c r="Y36" s="34"/>
      <c r="Z36" s="35"/>
      <c r="AA36" s="137"/>
      <c r="AB36" s="138"/>
      <c r="AC36" s="26"/>
      <c r="AD36" s="27"/>
      <c r="AE36" s="51"/>
      <c r="AF36" s="51"/>
      <c r="AG36" s="141"/>
      <c r="AH36" s="142"/>
      <c r="AI36" s="22"/>
      <c r="AJ36" s="23"/>
      <c r="AK36" s="133"/>
      <c r="AL36" s="134"/>
      <c r="AM36" s="22"/>
      <c r="AN36" s="23"/>
      <c r="AO36" s="133"/>
      <c r="AP36" s="134"/>
      <c r="AQ36" s="22"/>
      <c r="AR36" s="23"/>
      <c r="AS36" s="133"/>
      <c r="AT36" s="134"/>
      <c r="AU36" s="22"/>
      <c r="AV36" s="23"/>
      <c r="AW36" s="133"/>
      <c r="AX36" s="134"/>
      <c r="AY36" s="22"/>
      <c r="AZ36" s="23"/>
      <c r="BA36" s="133"/>
      <c r="BB36" s="134"/>
      <c r="BC36" s="22"/>
      <c r="BD36" s="23"/>
      <c r="BE36" s="137"/>
      <c r="BF36" s="138"/>
      <c r="BG36" s="26"/>
      <c r="BH36" s="27"/>
      <c r="BI36" s="72"/>
      <c r="BJ36" s="73"/>
    </row>
    <row r="37" spans="1:62" ht="6" customHeight="1">
      <c r="A37" s="71"/>
      <c r="B37" s="72"/>
      <c r="C37" s="28"/>
      <c r="D37" s="26"/>
      <c r="E37" s="26"/>
      <c r="F37" s="27"/>
      <c r="G37" s="143"/>
      <c r="H37" s="144"/>
      <c r="I37" s="144"/>
      <c r="J37" s="145"/>
      <c r="K37" s="143"/>
      <c r="L37" s="144"/>
      <c r="M37" s="144"/>
      <c r="N37" s="145"/>
      <c r="O37" s="143"/>
      <c r="P37" s="144"/>
      <c r="Q37" s="144"/>
      <c r="R37" s="145"/>
      <c r="S37" s="143"/>
      <c r="T37" s="144"/>
      <c r="U37" s="144"/>
      <c r="V37" s="145"/>
      <c r="W37" s="143"/>
      <c r="X37" s="144"/>
      <c r="Y37" s="144"/>
      <c r="Z37" s="145"/>
      <c r="AA37" s="28"/>
      <c r="AB37" s="26"/>
      <c r="AC37" s="26"/>
      <c r="AD37" s="27"/>
      <c r="AE37" s="51"/>
      <c r="AF37" s="51"/>
      <c r="AG37" s="28"/>
      <c r="AH37" s="26"/>
      <c r="AI37" s="26"/>
      <c r="AJ37" s="27"/>
      <c r="AK37" s="143"/>
      <c r="AL37" s="144"/>
      <c r="AM37" s="144"/>
      <c r="AN37" s="145"/>
      <c r="AO37" s="143"/>
      <c r="AP37" s="144"/>
      <c r="AQ37" s="144"/>
      <c r="AR37" s="145"/>
      <c r="AS37" s="143"/>
      <c r="AT37" s="144"/>
      <c r="AU37" s="144"/>
      <c r="AV37" s="145"/>
      <c r="AW37" s="143"/>
      <c r="AX37" s="144"/>
      <c r="AY37" s="144"/>
      <c r="AZ37" s="145"/>
      <c r="BA37" s="143"/>
      <c r="BB37" s="144"/>
      <c r="BC37" s="144"/>
      <c r="BD37" s="145"/>
      <c r="BE37" s="28"/>
      <c r="BF37" s="26"/>
      <c r="BG37" s="26"/>
      <c r="BH37" s="27"/>
      <c r="BI37" s="72"/>
      <c r="BJ37" s="73"/>
    </row>
    <row r="38" spans="1:62" ht="6" customHeight="1">
      <c r="A38" s="71"/>
      <c r="B38" s="72"/>
      <c r="C38" s="28"/>
      <c r="D38" s="26"/>
      <c r="E38" s="26"/>
      <c r="F38" s="27"/>
      <c r="G38" s="143"/>
      <c r="H38" s="144"/>
      <c r="I38" s="144"/>
      <c r="J38" s="145"/>
      <c r="K38" s="143"/>
      <c r="L38" s="144"/>
      <c r="M38" s="144"/>
      <c r="N38" s="145"/>
      <c r="O38" s="143"/>
      <c r="P38" s="144"/>
      <c r="Q38" s="144"/>
      <c r="R38" s="145"/>
      <c r="S38" s="143"/>
      <c r="T38" s="144"/>
      <c r="U38" s="144"/>
      <c r="V38" s="145"/>
      <c r="W38" s="143"/>
      <c r="X38" s="144"/>
      <c r="Y38" s="144"/>
      <c r="Z38" s="145"/>
      <c r="AA38" s="28"/>
      <c r="AB38" s="26"/>
      <c r="AC38" s="26"/>
      <c r="AD38" s="27"/>
      <c r="AE38" s="51"/>
      <c r="AF38" s="51"/>
      <c r="AG38" s="28"/>
      <c r="AH38" s="26"/>
      <c r="AI38" s="26"/>
      <c r="AJ38" s="27"/>
      <c r="AK38" s="143"/>
      <c r="AL38" s="144"/>
      <c r="AM38" s="144"/>
      <c r="AN38" s="145"/>
      <c r="AO38" s="143"/>
      <c r="AP38" s="144"/>
      <c r="AQ38" s="144"/>
      <c r="AR38" s="145"/>
      <c r="AS38" s="143"/>
      <c r="AT38" s="144"/>
      <c r="AU38" s="144"/>
      <c r="AV38" s="145"/>
      <c r="AW38" s="143"/>
      <c r="AX38" s="144"/>
      <c r="AY38" s="144"/>
      <c r="AZ38" s="145"/>
      <c r="BA38" s="143"/>
      <c r="BB38" s="144"/>
      <c r="BC38" s="144"/>
      <c r="BD38" s="145"/>
      <c r="BE38" s="28"/>
      <c r="BF38" s="26"/>
      <c r="BG38" s="26"/>
      <c r="BH38" s="27"/>
      <c r="BI38" s="72"/>
      <c r="BJ38" s="73"/>
    </row>
    <row r="39" spans="1:62" ht="6" customHeight="1">
      <c r="A39" s="71"/>
      <c r="B39" s="72"/>
      <c r="C39" s="28"/>
      <c r="D39" s="26"/>
      <c r="E39" s="26"/>
      <c r="F39" s="27"/>
      <c r="G39" s="150"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51"/>
      <c r="I39" s="151"/>
      <c r="J39" s="152"/>
      <c r="K39" s="150"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39" s="151"/>
      <c r="M39" s="151"/>
      <c r="N39" s="152"/>
      <c r="O39" s="150"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51"/>
      <c r="Q39" s="151"/>
      <c r="R39" s="152"/>
      <c r="S39" s="150"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51"/>
      <c r="U39" s="151"/>
      <c r="V39" s="152"/>
      <c r="W39" s="150"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51"/>
      <c r="Y39" s="151"/>
      <c r="Z39" s="152"/>
      <c r="AA39" s="28"/>
      <c r="AB39" s="26"/>
      <c r="AC39" s="26"/>
      <c r="AD39" s="27"/>
      <c r="AE39" s="51"/>
      <c r="AF39" s="51"/>
      <c r="AG39" s="28"/>
      <c r="AH39" s="26"/>
      <c r="AI39" s="26"/>
      <c r="AJ39" s="27"/>
      <c r="AK39" s="150"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51"/>
      <c r="AM39" s="151"/>
      <c r="AN39" s="152"/>
      <c r="AO39" s="150"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39" s="151"/>
      <c r="AQ39" s="151"/>
      <c r="AR39" s="152"/>
      <c r="AS39" s="150"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39" s="151"/>
      <c r="AU39" s="151"/>
      <c r="AV39" s="152"/>
      <c r="AW39" s="150"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51"/>
      <c r="AY39" s="151"/>
      <c r="AZ39" s="152"/>
      <c r="BA39" s="150"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51"/>
      <c r="BC39" s="151"/>
      <c r="BD39" s="152"/>
      <c r="BE39" s="28"/>
      <c r="BF39" s="26"/>
      <c r="BG39" s="26"/>
      <c r="BH39" s="27"/>
      <c r="BI39" s="72"/>
      <c r="BJ39" s="73"/>
    </row>
    <row r="40" spans="1:62" ht="6" customHeight="1">
      <c r="A40" s="71"/>
      <c r="B40" s="72"/>
      <c r="C40" s="28"/>
      <c r="D40" s="26"/>
      <c r="E40" s="26"/>
      <c r="F40" s="27"/>
      <c r="G40" s="150"/>
      <c r="H40" s="151"/>
      <c r="I40" s="151"/>
      <c r="J40" s="152"/>
      <c r="K40" s="150"/>
      <c r="L40" s="151"/>
      <c r="M40" s="151"/>
      <c r="N40" s="152"/>
      <c r="O40" s="150"/>
      <c r="P40" s="151"/>
      <c r="Q40" s="151"/>
      <c r="R40" s="152"/>
      <c r="S40" s="150"/>
      <c r="T40" s="151"/>
      <c r="U40" s="151"/>
      <c r="V40" s="152"/>
      <c r="W40" s="150"/>
      <c r="X40" s="151"/>
      <c r="Y40" s="151"/>
      <c r="Z40" s="152"/>
      <c r="AA40" s="28"/>
      <c r="AB40" s="26"/>
      <c r="AC40" s="26"/>
      <c r="AD40" s="27"/>
      <c r="AE40" s="51"/>
      <c r="AF40" s="51"/>
      <c r="AG40" s="28"/>
      <c r="AH40" s="26"/>
      <c r="AI40" s="26"/>
      <c r="AJ40" s="27"/>
      <c r="AK40" s="150"/>
      <c r="AL40" s="151"/>
      <c r="AM40" s="151"/>
      <c r="AN40" s="152"/>
      <c r="AO40" s="150"/>
      <c r="AP40" s="151"/>
      <c r="AQ40" s="151"/>
      <c r="AR40" s="152"/>
      <c r="AS40" s="150"/>
      <c r="AT40" s="151"/>
      <c r="AU40" s="151"/>
      <c r="AV40" s="152"/>
      <c r="AW40" s="150"/>
      <c r="AX40" s="151"/>
      <c r="AY40" s="151"/>
      <c r="AZ40" s="152"/>
      <c r="BA40" s="150"/>
      <c r="BB40" s="151"/>
      <c r="BC40" s="151"/>
      <c r="BD40" s="152"/>
      <c r="BE40" s="28"/>
      <c r="BF40" s="26"/>
      <c r="BG40" s="26"/>
      <c r="BH40" s="27"/>
      <c r="BI40" s="72"/>
      <c r="BJ40" s="73"/>
    </row>
    <row r="41" spans="1:62" ht="6" customHeight="1">
      <c r="A41" s="71"/>
      <c r="B41" s="72"/>
      <c r="C41" s="28"/>
      <c r="D41" s="26"/>
      <c r="E41" s="26"/>
      <c r="F41" s="27"/>
      <c r="G41" s="150"/>
      <c r="H41" s="151"/>
      <c r="I41" s="151"/>
      <c r="J41" s="152"/>
      <c r="K41" s="150"/>
      <c r="L41" s="151"/>
      <c r="M41" s="151"/>
      <c r="N41" s="152"/>
      <c r="O41" s="150"/>
      <c r="P41" s="151"/>
      <c r="Q41" s="151"/>
      <c r="R41" s="152"/>
      <c r="S41" s="150"/>
      <c r="T41" s="151"/>
      <c r="U41" s="151"/>
      <c r="V41" s="152"/>
      <c r="W41" s="150"/>
      <c r="X41" s="151"/>
      <c r="Y41" s="151"/>
      <c r="Z41" s="152"/>
      <c r="AA41" s="28"/>
      <c r="AB41" s="26"/>
      <c r="AC41" s="26"/>
      <c r="AD41" s="27"/>
      <c r="AE41" s="51"/>
      <c r="AF41" s="51"/>
      <c r="AG41" s="28"/>
      <c r="AH41" s="26"/>
      <c r="AI41" s="26"/>
      <c r="AJ41" s="27"/>
      <c r="AK41" s="150"/>
      <c r="AL41" s="151"/>
      <c r="AM41" s="151"/>
      <c r="AN41" s="152"/>
      <c r="AO41" s="150"/>
      <c r="AP41" s="151"/>
      <c r="AQ41" s="151"/>
      <c r="AR41" s="152"/>
      <c r="AS41" s="150"/>
      <c r="AT41" s="151"/>
      <c r="AU41" s="151"/>
      <c r="AV41" s="152"/>
      <c r="AW41" s="150"/>
      <c r="AX41" s="151"/>
      <c r="AY41" s="151"/>
      <c r="AZ41" s="152"/>
      <c r="BA41" s="150"/>
      <c r="BB41" s="151"/>
      <c r="BC41" s="151"/>
      <c r="BD41" s="152"/>
      <c r="BE41" s="28"/>
      <c r="BF41" s="26"/>
      <c r="BG41" s="26"/>
      <c r="BH41" s="27"/>
      <c r="BI41" s="72"/>
      <c r="BJ41" s="73"/>
    </row>
    <row r="42" spans="1:62" ht="6" customHeight="1">
      <c r="A42" s="71"/>
      <c r="B42" s="72"/>
      <c r="C42" s="29"/>
      <c r="D42" s="30"/>
      <c r="E42" s="30"/>
      <c r="F42" s="31"/>
      <c r="G42" s="153"/>
      <c r="H42" s="154"/>
      <c r="I42" s="154"/>
      <c r="J42" s="155"/>
      <c r="K42" s="153"/>
      <c r="L42" s="154"/>
      <c r="M42" s="154"/>
      <c r="N42" s="155"/>
      <c r="O42" s="153"/>
      <c r="P42" s="154"/>
      <c r="Q42" s="154"/>
      <c r="R42" s="155"/>
      <c r="S42" s="153"/>
      <c r="T42" s="154"/>
      <c r="U42" s="154"/>
      <c r="V42" s="155"/>
      <c r="W42" s="153"/>
      <c r="X42" s="154"/>
      <c r="Y42" s="154"/>
      <c r="Z42" s="155"/>
      <c r="AA42" s="29"/>
      <c r="AB42" s="30"/>
      <c r="AC42" s="30"/>
      <c r="AD42" s="31"/>
      <c r="AE42" s="51"/>
      <c r="AF42" s="51"/>
      <c r="AG42" s="29"/>
      <c r="AH42" s="30"/>
      <c r="AI42" s="30"/>
      <c r="AJ42" s="31"/>
      <c r="AK42" s="153"/>
      <c r="AL42" s="154"/>
      <c r="AM42" s="154"/>
      <c r="AN42" s="155"/>
      <c r="AO42" s="153"/>
      <c r="AP42" s="154"/>
      <c r="AQ42" s="154"/>
      <c r="AR42" s="155"/>
      <c r="AS42" s="153"/>
      <c r="AT42" s="154"/>
      <c r="AU42" s="154"/>
      <c r="AV42" s="155"/>
      <c r="AW42" s="153"/>
      <c r="AX42" s="154"/>
      <c r="AY42" s="154"/>
      <c r="AZ42" s="155"/>
      <c r="BA42" s="153"/>
      <c r="BB42" s="154"/>
      <c r="BC42" s="154"/>
      <c r="BD42" s="155"/>
      <c r="BE42" s="29"/>
      <c r="BF42" s="30"/>
      <c r="BG42" s="30"/>
      <c r="BH42" s="31"/>
      <c r="BI42" s="72"/>
      <c r="BJ42" s="73"/>
    </row>
    <row r="43" spans="1:62" ht="6" customHeight="1">
      <c r="A43" s="71"/>
      <c r="B43" s="72"/>
      <c r="C43" s="139">
        <f>AA34+1</f>
        <v>46068</v>
      </c>
      <c r="D43" s="140"/>
      <c r="E43" s="16"/>
      <c r="F43" s="17"/>
      <c r="G43" s="146">
        <f>C43+1</f>
        <v>46069</v>
      </c>
      <c r="H43" s="147"/>
      <c r="I43" s="32"/>
      <c r="J43" s="33"/>
      <c r="K43" s="146">
        <f>G43+1</f>
        <v>46070</v>
      </c>
      <c r="L43" s="147"/>
      <c r="M43" s="32"/>
      <c r="N43" s="33"/>
      <c r="O43" s="146">
        <f>K43+1</f>
        <v>46071</v>
      </c>
      <c r="P43" s="147"/>
      <c r="Q43" s="32"/>
      <c r="R43" s="33"/>
      <c r="S43" s="146">
        <f>O43+1</f>
        <v>46072</v>
      </c>
      <c r="T43" s="147"/>
      <c r="U43" s="36"/>
      <c r="V43" s="37"/>
      <c r="W43" s="146">
        <f>S43+1</f>
        <v>46073</v>
      </c>
      <c r="X43" s="147"/>
      <c r="Y43" s="32"/>
      <c r="Z43" s="33"/>
      <c r="AA43" s="135">
        <f>W43+1</f>
        <v>46074</v>
      </c>
      <c r="AB43" s="136"/>
      <c r="AC43" s="20"/>
      <c r="AD43" s="21"/>
      <c r="AE43" s="51"/>
      <c r="AF43" s="51"/>
      <c r="AG43" s="139">
        <f>BE34+1</f>
        <v>46096</v>
      </c>
      <c r="AH43" s="140"/>
      <c r="AI43" s="16"/>
      <c r="AJ43" s="17"/>
      <c r="AK43" s="131">
        <f>AG43+1</f>
        <v>46097</v>
      </c>
      <c r="AL43" s="132"/>
      <c r="AM43" s="16"/>
      <c r="AN43" s="17"/>
      <c r="AO43" s="131">
        <f>AK43+1</f>
        <v>46098</v>
      </c>
      <c r="AP43" s="132"/>
      <c r="AQ43" s="16"/>
      <c r="AR43" s="17"/>
      <c r="AS43" s="131">
        <f>AO43+1</f>
        <v>46099</v>
      </c>
      <c r="AT43" s="132"/>
      <c r="AU43" s="16"/>
      <c r="AV43" s="17"/>
      <c r="AW43" s="131">
        <f>AS43+1</f>
        <v>46100</v>
      </c>
      <c r="AX43" s="132"/>
      <c r="AY43" s="16"/>
      <c r="AZ43" s="17"/>
      <c r="BA43" s="131">
        <f>AW43+1</f>
        <v>46101</v>
      </c>
      <c r="BB43" s="132"/>
      <c r="BC43" s="16"/>
      <c r="BD43" s="17"/>
      <c r="BE43" s="135">
        <f>BA43+1</f>
        <v>46102</v>
      </c>
      <c r="BF43" s="136"/>
      <c r="BG43" s="20"/>
      <c r="BH43" s="21"/>
      <c r="BI43" s="72"/>
      <c r="BJ43" s="73"/>
    </row>
    <row r="44" spans="1:62" ht="6" customHeight="1">
      <c r="A44" s="71"/>
      <c r="B44" s="72"/>
      <c r="C44" s="141"/>
      <c r="D44" s="142"/>
      <c r="E44" s="22"/>
      <c r="F44" s="23"/>
      <c r="G44" s="148"/>
      <c r="H44" s="149"/>
      <c r="I44" s="34"/>
      <c r="J44" s="35"/>
      <c r="K44" s="148"/>
      <c r="L44" s="149"/>
      <c r="M44" s="34"/>
      <c r="N44" s="35"/>
      <c r="O44" s="148"/>
      <c r="P44" s="149"/>
      <c r="Q44" s="34"/>
      <c r="R44" s="35"/>
      <c r="S44" s="148"/>
      <c r="T44" s="149"/>
      <c r="U44" s="38"/>
      <c r="V44" s="39"/>
      <c r="W44" s="148"/>
      <c r="X44" s="149"/>
      <c r="Y44" s="34"/>
      <c r="Z44" s="35"/>
      <c r="AA44" s="137"/>
      <c r="AB44" s="138"/>
      <c r="AC44" s="26"/>
      <c r="AD44" s="27"/>
      <c r="AE44" s="51"/>
      <c r="AF44" s="51"/>
      <c r="AG44" s="141"/>
      <c r="AH44" s="142"/>
      <c r="AI44" s="22"/>
      <c r="AJ44" s="23"/>
      <c r="AK44" s="133"/>
      <c r="AL44" s="134"/>
      <c r="AM44" s="22"/>
      <c r="AN44" s="23"/>
      <c r="AO44" s="133"/>
      <c r="AP44" s="134"/>
      <c r="AQ44" s="22"/>
      <c r="AR44" s="23"/>
      <c r="AS44" s="133"/>
      <c r="AT44" s="134"/>
      <c r="AU44" s="22"/>
      <c r="AV44" s="23"/>
      <c r="AW44" s="133"/>
      <c r="AX44" s="134"/>
      <c r="AY44" s="22"/>
      <c r="AZ44" s="23"/>
      <c r="BA44" s="133"/>
      <c r="BB44" s="134"/>
      <c r="BC44" s="22"/>
      <c r="BD44" s="23"/>
      <c r="BE44" s="137"/>
      <c r="BF44" s="138"/>
      <c r="BG44" s="26"/>
      <c r="BH44" s="27"/>
      <c r="BI44" s="72"/>
      <c r="BJ44" s="73"/>
    </row>
    <row r="45" spans="1:62" ht="6" customHeight="1">
      <c r="A45" s="71"/>
      <c r="B45" s="72"/>
      <c r="C45" s="141"/>
      <c r="D45" s="142"/>
      <c r="E45" s="22"/>
      <c r="F45" s="23"/>
      <c r="G45" s="148"/>
      <c r="H45" s="149"/>
      <c r="I45" s="34"/>
      <c r="J45" s="35"/>
      <c r="K45" s="148"/>
      <c r="L45" s="149"/>
      <c r="M45" s="34"/>
      <c r="N45" s="35"/>
      <c r="O45" s="148"/>
      <c r="P45" s="149"/>
      <c r="Q45" s="34"/>
      <c r="R45" s="35"/>
      <c r="S45" s="148"/>
      <c r="T45" s="149"/>
      <c r="U45" s="38"/>
      <c r="V45" s="39"/>
      <c r="W45" s="148"/>
      <c r="X45" s="149"/>
      <c r="Y45" s="34"/>
      <c r="Z45" s="35"/>
      <c r="AA45" s="137"/>
      <c r="AB45" s="138"/>
      <c r="AC45" s="26"/>
      <c r="AD45" s="27"/>
      <c r="AE45" s="51"/>
      <c r="AF45" s="51"/>
      <c r="AG45" s="141"/>
      <c r="AH45" s="142"/>
      <c r="AI45" s="22"/>
      <c r="AJ45" s="23"/>
      <c r="AK45" s="133"/>
      <c r="AL45" s="134"/>
      <c r="AM45" s="22"/>
      <c r="AN45" s="23"/>
      <c r="AO45" s="133"/>
      <c r="AP45" s="134"/>
      <c r="AQ45" s="22"/>
      <c r="AR45" s="23"/>
      <c r="AS45" s="133"/>
      <c r="AT45" s="134"/>
      <c r="AU45" s="22"/>
      <c r="AV45" s="23"/>
      <c r="AW45" s="133"/>
      <c r="AX45" s="134"/>
      <c r="AY45" s="22"/>
      <c r="AZ45" s="23"/>
      <c r="BA45" s="133"/>
      <c r="BB45" s="134"/>
      <c r="BC45" s="22"/>
      <c r="BD45" s="23"/>
      <c r="BE45" s="137"/>
      <c r="BF45" s="138"/>
      <c r="BG45" s="26"/>
      <c r="BH45" s="27"/>
      <c r="BI45" s="72"/>
      <c r="BJ45" s="73"/>
    </row>
    <row r="46" spans="1:62" ht="6" customHeight="1">
      <c r="A46" s="71"/>
      <c r="B46" s="72"/>
      <c r="C46" s="28"/>
      <c r="D46" s="26"/>
      <c r="E46" s="26"/>
      <c r="F46" s="27"/>
      <c r="G46" s="143"/>
      <c r="H46" s="144"/>
      <c r="I46" s="144"/>
      <c r="J46" s="145"/>
      <c r="K46" s="143"/>
      <c r="L46" s="144"/>
      <c r="M46" s="144"/>
      <c r="N46" s="145"/>
      <c r="O46" s="143"/>
      <c r="P46" s="144"/>
      <c r="Q46" s="144"/>
      <c r="R46" s="145"/>
      <c r="S46" s="143"/>
      <c r="T46" s="144"/>
      <c r="U46" s="144"/>
      <c r="V46" s="145"/>
      <c r="W46" s="143"/>
      <c r="X46" s="144"/>
      <c r="Y46" s="144"/>
      <c r="Z46" s="145"/>
      <c r="AA46" s="28"/>
      <c r="AB46" s="26"/>
      <c r="AC46" s="26"/>
      <c r="AD46" s="27"/>
      <c r="AE46" s="51"/>
      <c r="AF46" s="51"/>
      <c r="AG46" s="28"/>
      <c r="AH46" s="26"/>
      <c r="AI46" s="26"/>
      <c r="AJ46" s="27"/>
      <c r="AK46" s="143"/>
      <c r="AL46" s="144"/>
      <c r="AM46" s="144"/>
      <c r="AN46" s="145"/>
      <c r="AO46" s="143"/>
      <c r="AP46" s="144"/>
      <c r="AQ46" s="144"/>
      <c r="AR46" s="145"/>
      <c r="AS46" s="143"/>
      <c r="AT46" s="144"/>
      <c r="AU46" s="144"/>
      <c r="AV46" s="145"/>
      <c r="AW46" s="143"/>
      <c r="AX46" s="144"/>
      <c r="AY46" s="144"/>
      <c r="AZ46" s="145"/>
      <c r="BA46" s="143"/>
      <c r="BB46" s="144"/>
      <c r="BC46" s="144"/>
      <c r="BD46" s="145"/>
      <c r="BE46" s="28"/>
      <c r="BF46" s="26"/>
      <c r="BG46" s="26"/>
      <c r="BH46" s="27"/>
      <c r="BI46" s="72"/>
      <c r="BJ46" s="73"/>
    </row>
    <row r="47" spans="1:62" ht="6" customHeight="1">
      <c r="A47" s="71"/>
      <c r="B47" s="72"/>
      <c r="C47" s="28"/>
      <c r="D47" s="26"/>
      <c r="E47" s="26"/>
      <c r="F47" s="27"/>
      <c r="G47" s="143"/>
      <c r="H47" s="144"/>
      <c r="I47" s="144"/>
      <c r="J47" s="145"/>
      <c r="K47" s="143"/>
      <c r="L47" s="144"/>
      <c r="M47" s="144"/>
      <c r="N47" s="145"/>
      <c r="O47" s="143"/>
      <c r="P47" s="144"/>
      <c r="Q47" s="144"/>
      <c r="R47" s="145"/>
      <c r="S47" s="143"/>
      <c r="T47" s="144"/>
      <c r="U47" s="144"/>
      <c r="V47" s="145"/>
      <c r="W47" s="143"/>
      <c r="X47" s="144"/>
      <c r="Y47" s="144"/>
      <c r="Z47" s="145"/>
      <c r="AA47" s="28"/>
      <c r="AB47" s="26"/>
      <c r="AC47" s="26"/>
      <c r="AD47" s="27"/>
      <c r="AE47" s="51"/>
      <c r="AF47" s="51"/>
      <c r="AG47" s="28"/>
      <c r="AH47" s="26"/>
      <c r="AI47" s="26"/>
      <c r="AJ47" s="27"/>
      <c r="AK47" s="143"/>
      <c r="AL47" s="144"/>
      <c r="AM47" s="144"/>
      <c r="AN47" s="145"/>
      <c r="AO47" s="143"/>
      <c r="AP47" s="144"/>
      <c r="AQ47" s="144"/>
      <c r="AR47" s="145"/>
      <c r="AS47" s="143"/>
      <c r="AT47" s="144"/>
      <c r="AU47" s="144"/>
      <c r="AV47" s="145"/>
      <c r="AW47" s="143"/>
      <c r="AX47" s="144"/>
      <c r="AY47" s="144"/>
      <c r="AZ47" s="145"/>
      <c r="BA47" s="143"/>
      <c r="BB47" s="144"/>
      <c r="BC47" s="144"/>
      <c r="BD47" s="145"/>
      <c r="BE47" s="28"/>
      <c r="BF47" s="26"/>
      <c r="BG47" s="26"/>
      <c r="BH47" s="27"/>
      <c r="BI47" s="72"/>
      <c r="BJ47" s="73"/>
    </row>
    <row r="48" spans="1:62" ht="6" customHeight="1">
      <c r="A48" s="71"/>
      <c r="B48" s="72"/>
      <c r="C48" s="28"/>
      <c r="D48" s="26"/>
      <c r="E48" s="26"/>
      <c r="F48" s="27"/>
      <c r="G48" s="150"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51"/>
      <c r="I48" s="151"/>
      <c r="J48" s="152"/>
      <c r="K48" s="150"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48" s="151"/>
      <c r="M48" s="151"/>
      <c r="N48" s="152"/>
      <c r="O48" s="150"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51"/>
      <c r="Q48" s="151"/>
      <c r="R48" s="152"/>
      <c r="S48" s="150"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51"/>
      <c r="U48" s="151"/>
      <c r="V48" s="152"/>
      <c r="W48" s="150"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51"/>
      <c r="Y48" s="151"/>
      <c r="Z48" s="152"/>
      <c r="AA48" s="40"/>
      <c r="AB48" s="41"/>
      <c r="AC48" s="41"/>
      <c r="AD48" s="42"/>
      <c r="AE48" s="51"/>
      <c r="AF48" s="51"/>
      <c r="AG48" s="28"/>
      <c r="AH48" s="26"/>
      <c r="AI48" s="26"/>
      <c r="AJ48" s="27"/>
      <c r="AK48" s="150"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51"/>
      <c r="AM48" s="151"/>
      <c r="AN48" s="152"/>
      <c r="AO48" s="150"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48" s="151"/>
      <c r="AQ48" s="151"/>
      <c r="AR48" s="152"/>
      <c r="AS48" s="150"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48" s="151"/>
      <c r="AU48" s="151"/>
      <c r="AV48" s="152"/>
      <c r="AW48" s="150"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51"/>
      <c r="AY48" s="151"/>
      <c r="AZ48" s="152"/>
      <c r="BA48" s="150"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51"/>
      <c r="BC48" s="151"/>
      <c r="BD48" s="152"/>
      <c r="BE48" s="28"/>
      <c r="BF48" s="26"/>
      <c r="BG48" s="26"/>
      <c r="BH48" s="27"/>
      <c r="BI48" s="72"/>
      <c r="BJ48" s="73"/>
    </row>
    <row r="49" spans="1:62" ht="6" customHeight="1">
      <c r="A49" s="71"/>
      <c r="B49" s="72"/>
      <c r="C49" s="28"/>
      <c r="D49" s="26"/>
      <c r="E49" s="26"/>
      <c r="F49" s="27"/>
      <c r="G49" s="150"/>
      <c r="H49" s="151"/>
      <c r="I49" s="151"/>
      <c r="J49" s="152"/>
      <c r="K49" s="150"/>
      <c r="L49" s="151"/>
      <c r="M49" s="151"/>
      <c r="N49" s="152"/>
      <c r="O49" s="150"/>
      <c r="P49" s="151"/>
      <c r="Q49" s="151"/>
      <c r="R49" s="152"/>
      <c r="S49" s="150"/>
      <c r="T49" s="151"/>
      <c r="U49" s="151"/>
      <c r="V49" s="152"/>
      <c r="W49" s="150"/>
      <c r="X49" s="151"/>
      <c r="Y49" s="151"/>
      <c r="Z49" s="152"/>
      <c r="AA49" s="40"/>
      <c r="AB49" s="41"/>
      <c r="AC49" s="41"/>
      <c r="AD49" s="42"/>
      <c r="AE49" s="51"/>
      <c r="AF49" s="51"/>
      <c r="AG49" s="28"/>
      <c r="AH49" s="26"/>
      <c r="AI49" s="26"/>
      <c r="AJ49" s="27"/>
      <c r="AK49" s="150"/>
      <c r="AL49" s="151"/>
      <c r="AM49" s="151"/>
      <c r="AN49" s="152"/>
      <c r="AO49" s="150"/>
      <c r="AP49" s="151"/>
      <c r="AQ49" s="151"/>
      <c r="AR49" s="152"/>
      <c r="AS49" s="150"/>
      <c r="AT49" s="151"/>
      <c r="AU49" s="151"/>
      <c r="AV49" s="152"/>
      <c r="AW49" s="150"/>
      <c r="AX49" s="151"/>
      <c r="AY49" s="151"/>
      <c r="AZ49" s="152"/>
      <c r="BA49" s="150"/>
      <c r="BB49" s="151"/>
      <c r="BC49" s="151"/>
      <c r="BD49" s="152"/>
      <c r="BE49" s="28"/>
      <c r="BF49" s="26"/>
      <c r="BG49" s="26"/>
      <c r="BH49" s="27"/>
      <c r="BI49" s="72"/>
      <c r="BJ49" s="73"/>
    </row>
    <row r="50" spans="1:62" ht="6" customHeight="1">
      <c r="A50" s="71"/>
      <c r="B50" s="72"/>
      <c r="C50" s="28"/>
      <c r="D50" s="26"/>
      <c r="E50" s="26"/>
      <c r="F50" s="27"/>
      <c r="G50" s="150"/>
      <c r="H50" s="151"/>
      <c r="I50" s="151"/>
      <c r="J50" s="152"/>
      <c r="K50" s="150"/>
      <c r="L50" s="151"/>
      <c r="M50" s="151"/>
      <c r="N50" s="152"/>
      <c r="O50" s="150"/>
      <c r="P50" s="151"/>
      <c r="Q50" s="151"/>
      <c r="R50" s="152"/>
      <c r="S50" s="150"/>
      <c r="T50" s="151"/>
      <c r="U50" s="151"/>
      <c r="V50" s="152"/>
      <c r="W50" s="150"/>
      <c r="X50" s="151"/>
      <c r="Y50" s="151"/>
      <c r="Z50" s="152"/>
      <c r="AA50" s="40"/>
      <c r="AB50" s="41"/>
      <c r="AC50" s="41"/>
      <c r="AD50" s="42"/>
      <c r="AE50" s="51"/>
      <c r="AF50" s="51"/>
      <c r="AG50" s="28"/>
      <c r="AH50" s="26"/>
      <c r="AI50" s="26"/>
      <c r="AJ50" s="27"/>
      <c r="AK50" s="150"/>
      <c r="AL50" s="151"/>
      <c r="AM50" s="151"/>
      <c r="AN50" s="152"/>
      <c r="AO50" s="150"/>
      <c r="AP50" s="151"/>
      <c r="AQ50" s="151"/>
      <c r="AR50" s="152"/>
      <c r="AS50" s="150"/>
      <c r="AT50" s="151"/>
      <c r="AU50" s="151"/>
      <c r="AV50" s="152"/>
      <c r="AW50" s="150"/>
      <c r="AX50" s="151"/>
      <c r="AY50" s="151"/>
      <c r="AZ50" s="152"/>
      <c r="BA50" s="150"/>
      <c r="BB50" s="151"/>
      <c r="BC50" s="151"/>
      <c r="BD50" s="152"/>
      <c r="BE50" s="28"/>
      <c r="BF50" s="26"/>
      <c r="BG50" s="26"/>
      <c r="BH50" s="27"/>
      <c r="BI50" s="72"/>
      <c r="BJ50" s="73"/>
    </row>
    <row r="51" spans="1:62" ht="6" customHeight="1">
      <c r="A51" s="71"/>
      <c r="B51" s="72"/>
      <c r="C51" s="29"/>
      <c r="D51" s="30"/>
      <c r="E51" s="30"/>
      <c r="F51" s="31"/>
      <c r="G51" s="153"/>
      <c r="H51" s="154"/>
      <c r="I51" s="154"/>
      <c r="J51" s="155"/>
      <c r="K51" s="153"/>
      <c r="L51" s="154"/>
      <c r="M51" s="154"/>
      <c r="N51" s="155"/>
      <c r="O51" s="153"/>
      <c r="P51" s="154"/>
      <c r="Q51" s="154"/>
      <c r="R51" s="155"/>
      <c r="S51" s="153"/>
      <c r="T51" s="154"/>
      <c r="U51" s="154"/>
      <c r="V51" s="155"/>
      <c r="W51" s="153"/>
      <c r="X51" s="154"/>
      <c r="Y51" s="154"/>
      <c r="Z51" s="155"/>
      <c r="AA51" s="43"/>
      <c r="AB51" s="44"/>
      <c r="AC51" s="44"/>
      <c r="AD51" s="45"/>
      <c r="AE51" s="51"/>
      <c r="AF51" s="51"/>
      <c r="AG51" s="29"/>
      <c r="AH51" s="30"/>
      <c r="AI51" s="30"/>
      <c r="AJ51" s="31"/>
      <c r="AK51" s="153"/>
      <c r="AL51" s="154"/>
      <c r="AM51" s="154"/>
      <c r="AN51" s="155"/>
      <c r="AO51" s="153"/>
      <c r="AP51" s="154"/>
      <c r="AQ51" s="154"/>
      <c r="AR51" s="155"/>
      <c r="AS51" s="153"/>
      <c r="AT51" s="154"/>
      <c r="AU51" s="154"/>
      <c r="AV51" s="155"/>
      <c r="AW51" s="153"/>
      <c r="AX51" s="154"/>
      <c r="AY51" s="154"/>
      <c r="AZ51" s="155"/>
      <c r="BA51" s="153"/>
      <c r="BB51" s="154"/>
      <c r="BC51" s="154"/>
      <c r="BD51" s="155"/>
      <c r="BE51" s="29"/>
      <c r="BF51" s="30"/>
      <c r="BG51" s="30"/>
      <c r="BH51" s="31"/>
      <c r="BI51" s="72"/>
      <c r="BJ51" s="73"/>
    </row>
    <row r="52" spans="1:62" ht="6" customHeight="1">
      <c r="A52" s="71"/>
      <c r="B52" s="72"/>
      <c r="C52" s="139">
        <f>AA43+1</f>
        <v>46075</v>
      </c>
      <c r="D52" s="140"/>
      <c r="E52" s="16"/>
      <c r="F52" s="17"/>
      <c r="G52" s="146">
        <f>C52+1</f>
        <v>46076</v>
      </c>
      <c r="H52" s="147"/>
      <c r="I52" s="32"/>
      <c r="J52" s="33"/>
      <c r="K52" s="146">
        <f>G52+1</f>
        <v>46077</v>
      </c>
      <c r="L52" s="147"/>
      <c r="M52" s="32"/>
      <c r="N52" s="33"/>
      <c r="O52" s="146">
        <f>K52+1</f>
        <v>46078</v>
      </c>
      <c r="P52" s="147"/>
      <c r="Q52" s="32"/>
      <c r="R52" s="33"/>
      <c r="S52" s="146">
        <f>O52+1</f>
        <v>46079</v>
      </c>
      <c r="T52" s="147"/>
      <c r="U52" s="32"/>
      <c r="V52" s="33"/>
      <c r="W52" s="146">
        <f>S52+1</f>
        <v>46080</v>
      </c>
      <c r="X52" s="147"/>
      <c r="Y52" s="32"/>
      <c r="Z52" s="33"/>
      <c r="AA52" s="135">
        <f>W52+1</f>
        <v>46081</v>
      </c>
      <c r="AB52" s="136"/>
      <c r="AC52" s="20"/>
      <c r="AD52" s="21"/>
      <c r="AE52" s="51"/>
      <c r="AF52" s="51"/>
      <c r="AG52" s="139">
        <f>BE43+1</f>
        <v>46103</v>
      </c>
      <c r="AH52" s="140"/>
      <c r="AI52" s="16"/>
      <c r="AJ52" s="17"/>
      <c r="AK52" s="131">
        <f>AG52+1</f>
        <v>46104</v>
      </c>
      <c r="AL52" s="132"/>
      <c r="AM52" s="16"/>
      <c r="AN52" s="17"/>
      <c r="AO52" s="131">
        <f>AK52+1</f>
        <v>46105</v>
      </c>
      <c r="AP52" s="132"/>
      <c r="AQ52" s="16"/>
      <c r="AR52" s="17"/>
      <c r="AS52" s="131">
        <f>AO52+1</f>
        <v>46106</v>
      </c>
      <c r="AT52" s="132"/>
      <c r="AU52" s="16"/>
      <c r="AV52" s="17"/>
      <c r="AW52" s="131">
        <f>AS52+1</f>
        <v>46107</v>
      </c>
      <c r="AX52" s="132"/>
      <c r="AY52" s="16"/>
      <c r="AZ52" s="17"/>
      <c r="BA52" s="131">
        <f>AW52+1</f>
        <v>46108</v>
      </c>
      <c r="BB52" s="132"/>
      <c r="BC52" s="16"/>
      <c r="BD52" s="17"/>
      <c r="BE52" s="135">
        <f>BA52+1</f>
        <v>46109</v>
      </c>
      <c r="BF52" s="136"/>
      <c r="BG52" s="20"/>
      <c r="BH52" s="21"/>
      <c r="BI52" s="72"/>
      <c r="BJ52" s="73"/>
    </row>
    <row r="53" spans="1:62" ht="6" customHeight="1">
      <c r="A53" s="71"/>
      <c r="B53" s="72"/>
      <c r="C53" s="141"/>
      <c r="D53" s="142"/>
      <c r="E53" s="22"/>
      <c r="F53" s="23"/>
      <c r="G53" s="148"/>
      <c r="H53" s="149"/>
      <c r="I53" s="34"/>
      <c r="J53" s="35"/>
      <c r="K53" s="148"/>
      <c r="L53" s="149"/>
      <c r="M53" s="34"/>
      <c r="N53" s="35"/>
      <c r="O53" s="148"/>
      <c r="P53" s="149"/>
      <c r="Q53" s="34"/>
      <c r="R53" s="35"/>
      <c r="S53" s="148"/>
      <c r="T53" s="149"/>
      <c r="U53" s="34"/>
      <c r="V53" s="35"/>
      <c r="W53" s="148"/>
      <c r="X53" s="149"/>
      <c r="Y53" s="34"/>
      <c r="Z53" s="35"/>
      <c r="AA53" s="137"/>
      <c r="AB53" s="138"/>
      <c r="AC53" s="26"/>
      <c r="AD53" s="27"/>
      <c r="AE53" s="51"/>
      <c r="AF53" s="51"/>
      <c r="AG53" s="141"/>
      <c r="AH53" s="142"/>
      <c r="AI53" s="22"/>
      <c r="AJ53" s="23"/>
      <c r="AK53" s="133"/>
      <c r="AL53" s="134"/>
      <c r="AM53" s="22"/>
      <c r="AN53" s="23"/>
      <c r="AO53" s="133"/>
      <c r="AP53" s="134"/>
      <c r="AQ53" s="22"/>
      <c r="AR53" s="23"/>
      <c r="AS53" s="133"/>
      <c r="AT53" s="134"/>
      <c r="AU53" s="22"/>
      <c r="AV53" s="23"/>
      <c r="AW53" s="133"/>
      <c r="AX53" s="134"/>
      <c r="AY53" s="22"/>
      <c r="AZ53" s="23"/>
      <c r="BA53" s="133"/>
      <c r="BB53" s="134"/>
      <c r="BC53" s="22"/>
      <c r="BD53" s="23"/>
      <c r="BE53" s="137"/>
      <c r="BF53" s="138"/>
      <c r="BG53" s="26"/>
      <c r="BH53" s="27"/>
      <c r="BI53" s="72"/>
      <c r="BJ53" s="73"/>
    </row>
    <row r="54" spans="1:62" ht="6" customHeight="1">
      <c r="A54" s="71"/>
      <c r="B54" s="72"/>
      <c r="C54" s="141"/>
      <c r="D54" s="142"/>
      <c r="E54" s="22"/>
      <c r="F54" s="23"/>
      <c r="G54" s="148"/>
      <c r="H54" s="149"/>
      <c r="I54" s="34"/>
      <c r="J54" s="35"/>
      <c r="K54" s="148"/>
      <c r="L54" s="149"/>
      <c r="M54" s="34"/>
      <c r="N54" s="35"/>
      <c r="O54" s="148"/>
      <c r="P54" s="149"/>
      <c r="Q54" s="34"/>
      <c r="R54" s="35"/>
      <c r="S54" s="148"/>
      <c r="T54" s="149"/>
      <c r="U54" s="34"/>
      <c r="V54" s="35"/>
      <c r="W54" s="148"/>
      <c r="X54" s="149"/>
      <c r="Y54" s="34"/>
      <c r="Z54" s="35"/>
      <c r="AA54" s="137"/>
      <c r="AB54" s="138"/>
      <c r="AC54" s="26"/>
      <c r="AD54" s="27"/>
      <c r="AE54" s="51"/>
      <c r="AF54" s="51"/>
      <c r="AG54" s="141"/>
      <c r="AH54" s="142"/>
      <c r="AI54" s="22"/>
      <c r="AJ54" s="23"/>
      <c r="AK54" s="133"/>
      <c r="AL54" s="134"/>
      <c r="AM54" s="22"/>
      <c r="AN54" s="23"/>
      <c r="AO54" s="133"/>
      <c r="AP54" s="134"/>
      <c r="AQ54" s="22"/>
      <c r="AR54" s="23"/>
      <c r="AS54" s="133"/>
      <c r="AT54" s="134"/>
      <c r="AU54" s="22"/>
      <c r="AV54" s="23"/>
      <c r="AW54" s="133"/>
      <c r="AX54" s="134"/>
      <c r="AY54" s="22"/>
      <c r="AZ54" s="23"/>
      <c r="BA54" s="133"/>
      <c r="BB54" s="134"/>
      <c r="BC54" s="22"/>
      <c r="BD54" s="23"/>
      <c r="BE54" s="137"/>
      <c r="BF54" s="138"/>
      <c r="BG54" s="26"/>
      <c r="BH54" s="27"/>
      <c r="BI54" s="72"/>
      <c r="BJ54" s="73"/>
    </row>
    <row r="55" spans="1:62" ht="6" customHeight="1">
      <c r="A55" s="71"/>
      <c r="B55" s="72"/>
      <c r="C55" s="28"/>
      <c r="D55" s="26"/>
      <c r="E55" s="26"/>
      <c r="F55" s="27"/>
      <c r="G55" s="143"/>
      <c r="H55" s="144"/>
      <c r="I55" s="144"/>
      <c r="J55" s="145"/>
      <c r="K55" s="143"/>
      <c r="L55" s="144"/>
      <c r="M55" s="144"/>
      <c r="N55" s="145"/>
      <c r="O55" s="143"/>
      <c r="P55" s="144"/>
      <c r="Q55" s="144"/>
      <c r="R55" s="145"/>
      <c r="S55" s="143"/>
      <c r="T55" s="144"/>
      <c r="U55" s="144"/>
      <c r="V55" s="145"/>
      <c r="W55" s="143"/>
      <c r="X55" s="144"/>
      <c r="Y55" s="144"/>
      <c r="Z55" s="145"/>
      <c r="AA55" s="28"/>
      <c r="AB55" s="26"/>
      <c r="AC55" s="26"/>
      <c r="AD55" s="27"/>
      <c r="AE55" s="51"/>
      <c r="AF55" s="51"/>
      <c r="AG55" s="28"/>
      <c r="AH55" s="26"/>
      <c r="AI55" s="26"/>
      <c r="AJ55" s="27"/>
      <c r="AK55" s="143"/>
      <c r="AL55" s="144"/>
      <c r="AM55" s="144"/>
      <c r="AN55" s="145"/>
      <c r="AO55" s="143"/>
      <c r="AP55" s="144"/>
      <c r="AQ55" s="144"/>
      <c r="AR55" s="145"/>
      <c r="AS55" s="143"/>
      <c r="AT55" s="144"/>
      <c r="AU55" s="144"/>
      <c r="AV55" s="145"/>
      <c r="AW55" s="143"/>
      <c r="AX55" s="144"/>
      <c r="AY55" s="144"/>
      <c r="AZ55" s="145"/>
      <c r="BA55" s="143"/>
      <c r="BB55" s="144"/>
      <c r="BC55" s="144"/>
      <c r="BD55" s="145"/>
      <c r="BE55" s="28"/>
      <c r="BF55" s="26"/>
      <c r="BG55" s="26"/>
      <c r="BH55" s="27"/>
      <c r="BI55" s="72"/>
      <c r="BJ55" s="73"/>
    </row>
    <row r="56" spans="1:62" ht="6" customHeight="1">
      <c r="A56" s="71"/>
      <c r="B56" s="72"/>
      <c r="C56" s="28"/>
      <c r="D56" s="26"/>
      <c r="E56" s="26"/>
      <c r="F56" s="27"/>
      <c r="G56" s="143"/>
      <c r="H56" s="144"/>
      <c r="I56" s="144"/>
      <c r="J56" s="145"/>
      <c r="K56" s="143"/>
      <c r="L56" s="144"/>
      <c r="M56" s="144"/>
      <c r="N56" s="145"/>
      <c r="O56" s="143"/>
      <c r="P56" s="144"/>
      <c r="Q56" s="144"/>
      <c r="R56" s="145"/>
      <c r="S56" s="143"/>
      <c r="T56" s="144"/>
      <c r="U56" s="144"/>
      <c r="V56" s="145"/>
      <c r="W56" s="143"/>
      <c r="X56" s="144"/>
      <c r="Y56" s="144"/>
      <c r="Z56" s="145"/>
      <c r="AA56" s="28"/>
      <c r="AB56" s="26"/>
      <c r="AC56" s="26"/>
      <c r="AD56" s="27"/>
      <c r="AE56" s="51"/>
      <c r="AF56" s="51"/>
      <c r="AG56" s="28"/>
      <c r="AH56" s="26"/>
      <c r="AI56" s="26"/>
      <c r="AJ56" s="27"/>
      <c r="AK56" s="143"/>
      <c r="AL56" s="144"/>
      <c r="AM56" s="144"/>
      <c r="AN56" s="145"/>
      <c r="AO56" s="143"/>
      <c r="AP56" s="144"/>
      <c r="AQ56" s="144"/>
      <c r="AR56" s="145"/>
      <c r="AS56" s="143"/>
      <c r="AT56" s="144"/>
      <c r="AU56" s="144"/>
      <c r="AV56" s="145"/>
      <c r="AW56" s="143"/>
      <c r="AX56" s="144"/>
      <c r="AY56" s="144"/>
      <c r="AZ56" s="145"/>
      <c r="BA56" s="143"/>
      <c r="BB56" s="144"/>
      <c r="BC56" s="144"/>
      <c r="BD56" s="145"/>
      <c r="BE56" s="28"/>
      <c r="BF56" s="26"/>
      <c r="BG56" s="26"/>
      <c r="BH56" s="27"/>
      <c r="BI56" s="72"/>
      <c r="BJ56" s="73"/>
    </row>
    <row r="57" spans="1:62" ht="6" customHeight="1">
      <c r="A57" s="71"/>
      <c r="B57" s="72"/>
      <c r="C57" s="28"/>
      <c r="D57" s="26"/>
      <c r="E57" s="26"/>
      <c r="F57" s="27"/>
      <c r="G57" s="150"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51"/>
      <c r="I57" s="151"/>
      <c r="J57" s="152"/>
      <c r="K57" s="150"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51"/>
      <c r="M57" s="151"/>
      <c r="N57" s="152"/>
      <c r="O57" s="150"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57" s="151"/>
      <c r="Q57" s="151"/>
      <c r="R57" s="152"/>
      <c r="S57" s="150"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51"/>
      <c r="U57" s="151"/>
      <c r="V57" s="152"/>
      <c r="W57" s="150"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51"/>
      <c r="Y57" s="151"/>
      <c r="Z57" s="152"/>
      <c r="AA57" s="40"/>
      <c r="AB57" s="41"/>
      <c r="AC57" s="41"/>
      <c r="AD57" s="42"/>
      <c r="AE57" s="51"/>
      <c r="AF57" s="51"/>
      <c r="AG57" s="28"/>
      <c r="AH57" s="26"/>
      <c r="AI57" s="26"/>
      <c r="AJ57" s="27"/>
      <c r="AK57" s="150"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51"/>
      <c r="AM57" s="151"/>
      <c r="AN57" s="152"/>
      <c r="AO57" s="150"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51"/>
      <c r="AQ57" s="151"/>
      <c r="AR57" s="152"/>
      <c r="AS57" s="150"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57" s="151"/>
      <c r="AU57" s="151"/>
      <c r="AV57" s="152"/>
      <c r="AW57" s="150"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51"/>
      <c r="AY57" s="151"/>
      <c r="AZ57" s="152"/>
      <c r="BA57" s="150"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51"/>
      <c r="BC57" s="151"/>
      <c r="BD57" s="152"/>
      <c r="BE57" s="28"/>
      <c r="BF57" s="26"/>
      <c r="BG57" s="26"/>
      <c r="BH57" s="27"/>
      <c r="BI57" s="72"/>
      <c r="BJ57" s="73"/>
    </row>
    <row r="58" spans="1:62" ht="6" customHeight="1">
      <c r="A58" s="71"/>
      <c r="B58" s="72"/>
      <c r="C58" s="28"/>
      <c r="D58" s="26"/>
      <c r="E58" s="26"/>
      <c r="F58" s="27"/>
      <c r="G58" s="150"/>
      <c r="H58" s="151"/>
      <c r="I58" s="151"/>
      <c r="J58" s="152"/>
      <c r="K58" s="150"/>
      <c r="L58" s="151"/>
      <c r="M58" s="151"/>
      <c r="N58" s="152"/>
      <c r="O58" s="150"/>
      <c r="P58" s="151"/>
      <c r="Q58" s="151"/>
      <c r="R58" s="152"/>
      <c r="S58" s="150"/>
      <c r="T58" s="151"/>
      <c r="U58" s="151"/>
      <c r="V58" s="152"/>
      <c r="W58" s="150"/>
      <c r="X58" s="151"/>
      <c r="Y58" s="151"/>
      <c r="Z58" s="152"/>
      <c r="AA58" s="40"/>
      <c r="AB58" s="41"/>
      <c r="AC58" s="41"/>
      <c r="AD58" s="42"/>
      <c r="AE58" s="51"/>
      <c r="AF58" s="51"/>
      <c r="AG58" s="28"/>
      <c r="AH58" s="26"/>
      <c r="AI58" s="26"/>
      <c r="AJ58" s="27"/>
      <c r="AK58" s="150"/>
      <c r="AL58" s="151"/>
      <c r="AM58" s="151"/>
      <c r="AN58" s="152"/>
      <c r="AO58" s="150"/>
      <c r="AP58" s="151"/>
      <c r="AQ58" s="151"/>
      <c r="AR58" s="152"/>
      <c r="AS58" s="150"/>
      <c r="AT58" s="151"/>
      <c r="AU58" s="151"/>
      <c r="AV58" s="152"/>
      <c r="AW58" s="150"/>
      <c r="AX58" s="151"/>
      <c r="AY58" s="151"/>
      <c r="AZ58" s="152"/>
      <c r="BA58" s="150"/>
      <c r="BB58" s="151"/>
      <c r="BC58" s="151"/>
      <c r="BD58" s="152"/>
      <c r="BE58" s="28"/>
      <c r="BF58" s="26"/>
      <c r="BG58" s="26"/>
      <c r="BH58" s="27"/>
      <c r="BI58" s="72"/>
      <c r="BJ58" s="73"/>
    </row>
    <row r="59" spans="1:62" ht="6" customHeight="1">
      <c r="A59" s="71"/>
      <c r="B59" s="72"/>
      <c r="C59" s="28"/>
      <c r="D59" s="26"/>
      <c r="E59" s="26"/>
      <c r="F59" s="27"/>
      <c r="G59" s="150"/>
      <c r="H59" s="151"/>
      <c r="I59" s="151"/>
      <c r="J59" s="152"/>
      <c r="K59" s="150"/>
      <c r="L59" s="151"/>
      <c r="M59" s="151"/>
      <c r="N59" s="152"/>
      <c r="O59" s="150"/>
      <c r="P59" s="151"/>
      <c r="Q59" s="151"/>
      <c r="R59" s="152"/>
      <c r="S59" s="150"/>
      <c r="T59" s="151"/>
      <c r="U59" s="151"/>
      <c r="V59" s="152"/>
      <c r="W59" s="150"/>
      <c r="X59" s="151"/>
      <c r="Y59" s="151"/>
      <c r="Z59" s="152"/>
      <c r="AA59" s="40"/>
      <c r="AB59" s="41"/>
      <c r="AC59" s="41"/>
      <c r="AD59" s="42"/>
      <c r="AE59" s="51"/>
      <c r="AF59" s="51"/>
      <c r="AG59" s="28"/>
      <c r="AH59" s="26"/>
      <c r="AI59" s="26"/>
      <c r="AJ59" s="27"/>
      <c r="AK59" s="150"/>
      <c r="AL59" s="151"/>
      <c r="AM59" s="151"/>
      <c r="AN59" s="152"/>
      <c r="AO59" s="150"/>
      <c r="AP59" s="151"/>
      <c r="AQ59" s="151"/>
      <c r="AR59" s="152"/>
      <c r="AS59" s="150"/>
      <c r="AT59" s="151"/>
      <c r="AU59" s="151"/>
      <c r="AV59" s="152"/>
      <c r="AW59" s="150"/>
      <c r="AX59" s="151"/>
      <c r="AY59" s="151"/>
      <c r="AZ59" s="152"/>
      <c r="BA59" s="150"/>
      <c r="BB59" s="151"/>
      <c r="BC59" s="151"/>
      <c r="BD59" s="152"/>
      <c r="BE59" s="28"/>
      <c r="BF59" s="26"/>
      <c r="BG59" s="26"/>
      <c r="BH59" s="27"/>
      <c r="BI59" s="72"/>
      <c r="BJ59" s="73"/>
    </row>
    <row r="60" spans="1:62" ht="6" customHeight="1">
      <c r="A60" s="71"/>
      <c r="B60" s="72"/>
      <c r="C60" s="29"/>
      <c r="D60" s="30"/>
      <c r="E60" s="30"/>
      <c r="F60" s="31"/>
      <c r="G60" s="153"/>
      <c r="H60" s="154"/>
      <c r="I60" s="154"/>
      <c r="J60" s="155"/>
      <c r="K60" s="153"/>
      <c r="L60" s="154"/>
      <c r="M60" s="154"/>
      <c r="N60" s="155"/>
      <c r="O60" s="153"/>
      <c r="P60" s="154"/>
      <c r="Q60" s="154"/>
      <c r="R60" s="155"/>
      <c r="S60" s="153"/>
      <c r="T60" s="154"/>
      <c r="U60" s="154"/>
      <c r="V60" s="155"/>
      <c r="W60" s="153"/>
      <c r="X60" s="154"/>
      <c r="Y60" s="154"/>
      <c r="Z60" s="155"/>
      <c r="AA60" s="43"/>
      <c r="AB60" s="44"/>
      <c r="AC60" s="44"/>
      <c r="AD60" s="45"/>
      <c r="AE60" s="51"/>
      <c r="AF60" s="51"/>
      <c r="AG60" s="29"/>
      <c r="AH60" s="30"/>
      <c r="AI60" s="30"/>
      <c r="AJ60" s="31"/>
      <c r="AK60" s="153"/>
      <c r="AL60" s="154"/>
      <c r="AM60" s="154"/>
      <c r="AN60" s="155"/>
      <c r="AO60" s="153"/>
      <c r="AP60" s="154"/>
      <c r="AQ60" s="154"/>
      <c r="AR60" s="155"/>
      <c r="AS60" s="153"/>
      <c r="AT60" s="154"/>
      <c r="AU60" s="154"/>
      <c r="AV60" s="155"/>
      <c r="AW60" s="153"/>
      <c r="AX60" s="154"/>
      <c r="AY60" s="154"/>
      <c r="AZ60" s="155"/>
      <c r="BA60" s="153"/>
      <c r="BB60" s="154"/>
      <c r="BC60" s="154"/>
      <c r="BD60" s="155"/>
      <c r="BE60" s="29"/>
      <c r="BF60" s="30"/>
      <c r="BG60" s="30"/>
      <c r="BH60" s="31"/>
      <c r="BI60" s="72"/>
      <c r="BJ60" s="73"/>
    </row>
    <row r="61" spans="1:62" ht="6" customHeight="1">
      <c r="A61" s="71"/>
      <c r="B61" s="72"/>
      <c r="C61" s="139">
        <f>AA52+1</f>
        <v>46082</v>
      </c>
      <c r="D61" s="140"/>
      <c r="E61" s="16"/>
      <c r="F61" s="17"/>
      <c r="G61" s="146">
        <f>C61+1</f>
        <v>46083</v>
      </c>
      <c r="H61" s="147"/>
      <c r="I61" s="32"/>
      <c r="J61" s="33"/>
      <c r="K61" s="146">
        <f>G61+1</f>
        <v>46084</v>
      </c>
      <c r="L61" s="147"/>
      <c r="M61" s="32"/>
      <c r="N61" s="33"/>
      <c r="O61" s="146">
        <f>K61+1</f>
        <v>46085</v>
      </c>
      <c r="P61" s="147"/>
      <c r="Q61" s="32"/>
      <c r="R61" s="33"/>
      <c r="S61" s="146">
        <f>O61+1</f>
        <v>46086</v>
      </c>
      <c r="T61" s="147"/>
      <c r="U61" s="32"/>
      <c r="V61" s="33"/>
      <c r="W61" s="146">
        <f>S61+1</f>
        <v>46087</v>
      </c>
      <c r="X61" s="147"/>
      <c r="Y61" s="32"/>
      <c r="Z61" s="33"/>
      <c r="AA61" s="135">
        <f>W61+1</f>
        <v>46088</v>
      </c>
      <c r="AB61" s="136"/>
      <c r="AC61" s="20"/>
      <c r="AD61" s="21"/>
      <c r="AE61" s="51"/>
      <c r="AF61" s="51"/>
      <c r="AG61" s="139">
        <f>BE52+1</f>
        <v>46110</v>
      </c>
      <c r="AH61" s="140"/>
      <c r="AI61" s="16"/>
      <c r="AJ61" s="17"/>
      <c r="AK61" s="131">
        <f>AG61+1</f>
        <v>46111</v>
      </c>
      <c r="AL61" s="132"/>
      <c r="AM61" s="16"/>
      <c r="AN61" s="17"/>
      <c r="AO61" s="131">
        <f>AK61+1</f>
        <v>46112</v>
      </c>
      <c r="AP61" s="132"/>
      <c r="AQ61" s="16"/>
      <c r="AR61" s="17"/>
      <c r="AS61" s="131">
        <f>AO61+1</f>
        <v>46113</v>
      </c>
      <c r="AT61" s="132"/>
      <c r="AU61" s="16"/>
      <c r="AV61" s="17"/>
      <c r="AW61" s="131">
        <f>AS61+1</f>
        <v>46114</v>
      </c>
      <c r="AX61" s="132"/>
      <c r="AY61" s="16"/>
      <c r="AZ61" s="17"/>
      <c r="BA61" s="131">
        <f>AW61+1</f>
        <v>46115</v>
      </c>
      <c r="BB61" s="132"/>
      <c r="BC61" s="16"/>
      <c r="BD61" s="17"/>
      <c r="BE61" s="135">
        <f>BA61+1</f>
        <v>46116</v>
      </c>
      <c r="BF61" s="136"/>
      <c r="BG61" s="20"/>
      <c r="BH61" s="21"/>
      <c r="BI61" s="72"/>
      <c r="BJ61" s="73"/>
    </row>
    <row r="62" spans="1:62" ht="6" customHeight="1">
      <c r="A62" s="71"/>
      <c r="B62" s="72"/>
      <c r="C62" s="141"/>
      <c r="D62" s="142"/>
      <c r="E62" s="22"/>
      <c r="F62" s="23"/>
      <c r="G62" s="148"/>
      <c r="H62" s="149"/>
      <c r="I62" s="34"/>
      <c r="J62" s="35"/>
      <c r="K62" s="148"/>
      <c r="L62" s="149"/>
      <c r="M62" s="34"/>
      <c r="N62" s="35"/>
      <c r="O62" s="148"/>
      <c r="P62" s="149"/>
      <c r="Q62" s="34"/>
      <c r="R62" s="35"/>
      <c r="S62" s="148"/>
      <c r="T62" s="149"/>
      <c r="U62" s="34"/>
      <c r="V62" s="35"/>
      <c r="W62" s="148"/>
      <c r="X62" s="149"/>
      <c r="Y62" s="34"/>
      <c r="Z62" s="35"/>
      <c r="AA62" s="137"/>
      <c r="AB62" s="138"/>
      <c r="AC62" s="26"/>
      <c r="AD62" s="27"/>
      <c r="AE62" s="51"/>
      <c r="AF62" s="51"/>
      <c r="AG62" s="141"/>
      <c r="AH62" s="142"/>
      <c r="AI62" s="22"/>
      <c r="AJ62" s="23"/>
      <c r="AK62" s="133"/>
      <c r="AL62" s="134"/>
      <c r="AM62" s="22"/>
      <c r="AN62" s="23"/>
      <c r="AO62" s="133"/>
      <c r="AP62" s="134"/>
      <c r="AQ62" s="22"/>
      <c r="AR62" s="23"/>
      <c r="AS62" s="133"/>
      <c r="AT62" s="134"/>
      <c r="AU62" s="22"/>
      <c r="AV62" s="23"/>
      <c r="AW62" s="133"/>
      <c r="AX62" s="134"/>
      <c r="AY62" s="22"/>
      <c r="AZ62" s="23"/>
      <c r="BA62" s="133"/>
      <c r="BB62" s="134"/>
      <c r="BC62" s="22"/>
      <c r="BD62" s="23"/>
      <c r="BE62" s="137"/>
      <c r="BF62" s="138"/>
      <c r="BG62" s="26"/>
      <c r="BH62" s="27"/>
      <c r="BI62" s="72"/>
      <c r="BJ62" s="73"/>
    </row>
    <row r="63" spans="1:62" ht="6" customHeight="1">
      <c r="A63" s="71"/>
      <c r="B63" s="72"/>
      <c r="C63" s="141"/>
      <c r="D63" s="142"/>
      <c r="E63" s="22"/>
      <c r="F63" s="23"/>
      <c r="G63" s="148"/>
      <c r="H63" s="149"/>
      <c r="I63" s="34"/>
      <c r="J63" s="35"/>
      <c r="K63" s="148"/>
      <c r="L63" s="149"/>
      <c r="M63" s="34"/>
      <c r="N63" s="35"/>
      <c r="O63" s="148"/>
      <c r="P63" s="149"/>
      <c r="Q63" s="34"/>
      <c r="R63" s="35"/>
      <c r="S63" s="148"/>
      <c r="T63" s="149"/>
      <c r="U63" s="34"/>
      <c r="V63" s="35"/>
      <c r="W63" s="148"/>
      <c r="X63" s="149"/>
      <c r="Y63" s="34"/>
      <c r="Z63" s="35"/>
      <c r="AA63" s="137"/>
      <c r="AB63" s="138"/>
      <c r="AC63" s="26"/>
      <c r="AD63" s="27"/>
      <c r="AE63" s="51"/>
      <c r="AF63" s="51"/>
      <c r="AG63" s="141"/>
      <c r="AH63" s="142"/>
      <c r="AI63" s="22"/>
      <c r="AJ63" s="23"/>
      <c r="AK63" s="133"/>
      <c r="AL63" s="134"/>
      <c r="AM63" s="22"/>
      <c r="AN63" s="23"/>
      <c r="AO63" s="133"/>
      <c r="AP63" s="134"/>
      <c r="AQ63" s="22"/>
      <c r="AR63" s="23"/>
      <c r="AS63" s="133"/>
      <c r="AT63" s="134"/>
      <c r="AU63" s="22"/>
      <c r="AV63" s="23"/>
      <c r="AW63" s="133"/>
      <c r="AX63" s="134"/>
      <c r="AY63" s="22"/>
      <c r="AZ63" s="23"/>
      <c r="BA63" s="133"/>
      <c r="BB63" s="134"/>
      <c r="BC63" s="22"/>
      <c r="BD63" s="23"/>
      <c r="BE63" s="137"/>
      <c r="BF63" s="138"/>
      <c r="BG63" s="26"/>
      <c r="BH63" s="27"/>
      <c r="BI63" s="72"/>
      <c r="BJ63" s="73"/>
    </row>
    <row r="64" spans="1:62" ht="6" customHeight="1">
      <c r="A64" s="71"/>
      <c r="B64" s="72"/>
      <c r="C64" s="28"/>
      <c r="D64" s="26"/>
      <c r="E64" s="26"/>
      <c r="F64" s="27"/>
      <c r="G64" s="143"/>
      <c r="H64" s="144"/>
      <c r="I64" s="144"/>
      <c r="J64" s="145"/>
      <c r="K64" s="143"/>
      <c r="L64" s="144"/>
      <c r="M64" s="144"/>
      <c r="N64" s="145"/>
      <c r="O64" s="143"/>
      <c r="P64" s="144"/>
      <c r="Q64" s="144"/>
      <c r="R64" s="145"/>
      <c r="S64" s="143"/>
      <c r="T64" s="144"/>
      <c r="U64" s="144"/>
      <c r="V64" s="145"/>
      <c r="W64" s="143"/>
      <c r="X64" s="144"/>
      <c r="Y64" s="144"/>
      <c r="Z64" s="145"/>
      <c r="AA64" s="28"/>
      <c r="AB64" s="26"/>
      <c r="AC64" s="26"/>
      <c r="AD64" s="27"/>
      <c r="AE64" s="51"/>
      <c r="AF64" s="51"/>
      <c r="AG64" s="28"/>
      <c r="AH64" s="26"/>
      <c r="AI64" s="26"/>
      <c r="AJ64" s="27"/>
      <c r="AK64" s="143"/>
      <c r="AL64" s="144"/>
      <c r="AM64" s="144"/>
      <c r="AN64" s="145"/>
      <c r="AO64" s="143"/>
      <c r="AP64" s="144"/>
      <c r="AQ64" s="144"/>
      <c r="AR64" s="145"/>
      <c r="AS64" s="143"/>
      <c r="AT64" s="144"/>
      <c r="AU64" s="144"/>
      <c r="AV64" s="145"/>
      <c r="AW64" s="143"/>
      <c r="AX64" s="144"/>
      <c r="AY64" s="144"/>
      <c r="AZ64" s="145"/>
      <c r="BA64" s="143"/>
      <c r="BB64" s="144"/>
      <c r="BC64" s="144"/>
      <c r="BD64" s="145"/>
      <c r="BE64" s="46"/>
      <c r="BF64" s="47"/>
      <c r="BG64" s="26"/>
      <c r="BH64" s="27"/>
      <c r="BI64" s="72"/>
      <c r="BJ64" s="73"/>
    </row>
    <row r="65" spans="1:62" ht="6" customHeight="1">
      <c r="A65" s="71"/>
      <c r="B65" s="72"/>
      <c r="C65" s="28"/>
      <c r="D65" s="26"/>
      <c r="E65" s="26"/>
      <c r="F65" s="27"/>
      <c r="G65" s="143"/>
      <c r="H65" s="144"/>
      <c r="I65" s="144"/>
      <c r="J65" s="145"/>
      <c r="K65" s="143"/>
      <c r="L65" s="144"/>
      <c r="M65" s="144"/>
      <c r="N65" s="145"/>
      <c r="O65" s="143"/>
      <c r="P65" s="144"/>
      <c r="Q65" s="144"/>
      <c r="R65" s="145"/>
      <c r="S65" s="143"/>
      <c r="T65" s="144"/>
      <c r="U65" s="144"/>
      <c r="V65" s="145"/>
      <c r="W65" s="143"/>
      <c r="X65" s="144"/>
      <c r="Y65" s="144"/>
      <c r="Z65" s="145"/>
      <c r="AA65" s="28"/>
      <c r="AB65" s="26"/>
      <c r="AC65" s="26"/>
      <c r="AD65" s="27"/>
      <c r="AE65" s="51"/>
      <c r="AF65" s="51"/>
      <c r="AG65" s="28"/>
      <c r="AH65" s="26"/>
      <c r="AI65" s="26"/>
      <c r="AJ65" s="27"/>
      <c r="AK65" s="143"/>
      <c r="AL65" s="144"/>
      <c r="AM65" s="144"/>
      <c r="AN65" s="145"/>
      <c r="AO65" s="143"/>
      <c r="AP65" s="144"/>
      <c r="AQ65" s="144"/>
      <c r="AR65" s="145"/>
      <c r="AS65" s="143"/>
      <c r="AT65" s="144"/>
      <c r="AU65" s="144"/>
      <c r="AV65" s="145"/>
      <c r="AW65" s="143"/>
      <c r="AX65" s="144"/>
      <c r="AY65" s="144"/>
      <c r="AZ65" s="145"/>
      <c r="BA65" s="143"/>
      <c r="BB65" s="144"/>
      <c r="BC65" s="144"/>
      <c r="BD65" s="145"/>
      <c r="BE65" s="28"/>
      <c r="BF65" s="26"/>
      <c r="BG65" s="26"/>
      <c r="BH65" s="27"/>
      <c r="BI65" s="72"/>
      <c r="BJ65" s="73"/>
    </row>
    <row r="66" spans="1:62" ht="6" customHeight="1">
      <c r="A66" s="71"/>
      <c r="B66" s="72"/>
      <c r="C66" s="28"/>
      <c r="D66" s="26"/>
      <c r="E66" s="26"/>
      <c r="F66" s="27"/>
      <c r="G66" s="150"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51"/>
      <c r="I66" s="151"/>
      <c r="J66" s="152"/>
      <c r="K66" s="150"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51"/>
      <c r="M66" s="151"/>
      <c r="N66" s="152"/>
      <c r="O66" s="150"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51"/>
      <c r="Q66" s="151"/>
      <c r="R66" s="152"/>
      <c r="S66" s="150"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51"/>
      <c r="U66" s="151"/>
      <c r="V66" s="152"/>
      <c r="W66" s="150"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51"/>
      <c r="Y66" s="151"/>
      <c r="Z66" s="152"/>
      <c r="AA66" s="40"/>
      <c r="AB66" s="41"/>
      <c r="AC66" s="41"/>
      <c r="AD66" s="42"/>
      <c r="AE66" s="51"/>
      <c r="AF66" s="51"/>
      <c r="AG66" s="28"/>
      <c r="AH66" s="26"/>
      <c r="AI66" s="26"/>
      <c r="AJ66" s="27"/>
      <c r="AK66" s="150"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51"/>
      <c r="AM66" s="151"/>
      <c r="AN66" s="152"/>
      <c r="AO66" s="150"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51"/>
      <c r="AQ66" s="151"/>
      <c r="AR66" s="152"/>
      <c r="AS66" s="150"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51"/>
      <c r="AU66" s="151"/>
      <c r="AV66" s="152"/>
      <c r="AW66" s="150"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51"/>
      <c r="AY66" s="151"/>
      <c r="AZ66" s="152"/>
      <c r="BA66" s="150"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51"/>
      <c r="BC66" s="151"/>
      <c r="BD66" s="152"/>
      <c r="BE66" s="28"/>
      <c r="BF66" s="26"/>
      <c r="BG66" s="26"/>
      <c r="BH66" s="27"/>
      <c r="BI66" s="72"/>
      <c r="BJ66" s="73"/>
    </row>
    <row r="67" spans="1:62" ht="6" customHeight="1">
      <c r="A67" s="71"/>
      <c r="B67" s="72"/>
      <c r="C67" s="28"/>
      <c r="D67" s="26"/>
      <c r="E67" s="26"/>
      <c r="F67" s="27"/>
      <c r="G67" s="150"/>
      <c r="H67" s="151"/>
      <c r="I67" s="151"/>
      <c r="J67" s="152"/>
      <c r="K67" s="150"/>
      <c r="L67" s="151"/>
      <c r="M67" s="151"/>
      <c r="N67" s="152"/>
      <c r="O67" s="150"/>
      <c r="P67" s="151"/>
      <c r="Q67" s="151"/>
      <c r="R67" s="152"/>
      <c r="S67" s="150"/>
      <c r="T67" s="151"/>
      <c r="U67" s="151"/>
      <c r="V67" s="152"/>
      <c r="W67" s="150"/>
      <c r="X67" s="151"/>
      <c r="Y67" s="151"/>
      <c r="Z67" s="152"/>
      <c r="AA67" s="40"/>
      <c r="AB67" s="41"/>
      <c r="AC67" s="41"/>
      <c r="AD67" s="42"/>
      <c r="AE67" s="51"/>
      <c r="AF67" s="51"/>
      <c r="AG67" s="28"/>
      <c r="AH67" s="26"/>
      <c r="AI67" s="26"/>
      <c r="AJ67" s="27"/>
      <c r="AK67" s="150"/>
      <c r="AL67" s="151"/>
      <c r="AM67" s="151"/>
      <c r="AN67" s="152"/>
      <c r="AO67" s="150"/>
      <c r="AP67" s="151"/>
      <c r="AQ67" s="151"/>
      <c r="AR67" s="152"/>
      <c r="AS67" s="150"/>
      <c r="AT67" s="151"/>
      <c r="AU67" s="151"/>
      <c r="AV67" s="152"/>
      <c r="AW67" s="150"/>
      <c r="AX67" s="151"/>
      <c r="AY67" s="151"/>
      <c r="AZ67" s="152"/>
      <c r="BA67" s="150"/>
      <c r="BB67" s="151"/>
      <c r="BC67" s="151"/>
      <c r="BD67" s="152"/>
      <c r="BE67" s="28"/>
      <c r="BF67" s="26"/>
      <c r="BG67" s="26"/>
      <c r="BH67" s="27"/>
      <c r="BI67" s="72"/>
      <c r="BJ67" s="73"/>
    </row>
    <row r="68" spans="1:62" ht="6" customHeight="1">
      <c r="A68" s="71"/>
      <c r="B68" s="72"/>
      <c r="C68" s="28"/>
      <c r="D68" s="26"/>
      <c r="E68" s="26"/>
      <c r="F68" s="27"/>
      <c r="G68" s="150"/>
      <c r="H68" s="151"/>
      <c r="I68" s="151"/>
      <c r="J68" s="152"/>
      <c r="K68" s="150"/>
      <c r="L68" s="151"/>
      <c r="M68" s="151"/>
      <c r="N68" s="152"/>
      <c r="O68" s="150"/>
      <c r="P68" s="151"/>
      <c r="Q68" s="151"/>
      <c r="R68" s="152"/>
      <c r="S68" s="150"/>
      <c r="T68" s="151"/>
      <c r="U68" s="151"/>
      <c r="V68" s="152"/>
      <c r="W68" s="150"/>
      <c r="X68" s="151"/>
      <c r="Y68" s="151"/>
      <c r="Z68" s="152"/>
      <c r="AA68" s="40"/>
      <c r="AB68" s="41"/>
      <c r="AC68" s="41"/>
      <c r="AD68" s="42"/>
      <c r="AE68" s="51"/>
      <c r="AF68" s="51"/>
      <c r="AG68" s="28"/>
      <c r="AH68" s="26"/>
      <c r="AI68" s="26"/>
      <c r="AJ68" s="27"/>
      <c r="AK68" s="150"/>
      <c r="AL68" s="151"/>
      <c r="AM68" s="151"/>
      <c r="AN68" s="152"/>
      <c r="AO68" s="150"/>
      <c r="AP68" s="151"/>
      <c r="AQ68" s="151"/>
      <c r="AR68" s="152"/>
      <c r="AS68" s="150"/>
      <c r="AT68" s="151"/>
      <c r="AU68" s="151"/>
      <c r="AV68" s="152"/>
      <c r="AW68" s="150"/>
      <c r="AX68" s="151"/>
      <c r="AY68" s="151"/>
      <c r="AZ68" s="152"/>
      <c r="BA68" s="150"/>
      <c r="BB68" s="151"/>
      <c r="BC68" s="151"/>
      <c r="BD68" s="152"/>
      <c r="BE68" s="28"/>
      <c r="BF68" s="26"/>
      <c r="BG68" s="26"/>
      <c r="BH68" s="27"/>
      <c r="BI68" s="72"/>
      <c r="BJ68" s="73"/>
    </row>
    <row r="69" spans="1:62" ht="6" customHeight="1">
      <c r="A69" s="71"/>
      <c r="B69" s="72"/>
      <c r="C69" s="29"/>
      <c r="D69" s="30"/>
      <c r="E69" s="30"/>
      <c r="F69" s="31"/>
      <c r="G69" s="153"/>
      <c r="H69" s="154"/>
      <c r="I69" s="154"/>
      <c r="J69" s="155"/>
      <c r="K69" s="153"/>
      <c r="L69" s="154"/>
      <c r="M69" s="154"/>
      <c r="N69" s="155"/>
      <c r="O69" s="153"/>
      <c r="P69" s="154"/>
      <c r="Q69" s="154"/>
      <c r="R69" s="155"/>
      <c r="S69" s="153"/>
      <c r="T69" s="154"/>
      <c r="U69" s="154"/>
      <c r="V69" s="155"/>
      <c r="W69" s="153"/>
      <c r="X69" s="154"/>
      <c r="Y69" s="154"/>
      <c r="Z69" s="155"/>
      <c r="AA69" s="43"/>
      <c r="AB69" s="44"/>
      <c r="AC69" s="44"/>
      <c r="AD69" s="45"/>
      <c r="AE69" s="51"/>
      <c r="AF69" s="51"/>
      <c r="AG69" s="29"/>
      <c r="AH69" s="30"/>
      <c r="AI69" s="30"/>
      <c r="AJ69" s="31"/>
      <c r="AK69" s="153"/>
      <c r="AL69" s="154"/>
      <c r="AM69" s="154"/>
      <c r="AN69" s="155"/>
      <c r="AO69" s="153"/>
      <c r="AP69" s="154"/>
      <c r="AQ69" s="154"/>
      <c r="AR69" s="155"/>
      <c r="AS69" s="153"/>
      <c r="AT69" s="154"/>
      <c r="AU69" s="154"/>
      <c r="AV69" s="155"/>
      <c r="AW69" s="153"/>
      <c r="AX69" s="154"/>
      <c r="AY69" s="154"/>
      <c r="AZ69" s="155"/>
      <c r="BA69" s="153"/>
      <c r="BB69" s="154"/>
      <c r="BC69" s="154"/>
      <c r="BD69" s="155"/>
      <c r="BE69" s="29"/>
      <c r="BF69" s="30"/>
      <c r="BG69" s="30"/>
      <c r="BH69" s="31"/>
      <c r="BI69" s="72"/>
      <c r="BJ69" s="73"/>
    </row>
    <row r="70" spans="1:62" ht="6" customHeight="1">
      <c r="A70" s="71"/>
      <c r="B70" s="72"/>
      <c r="C70" s="139">
        <f>AA61+1</f>
        <v>46089</v>
      </c>
      <c r="D70" s="140"/>
      <c r="E70" s="16"/>
      <c r="F70" s="17"/>
      <c r="G70" s="146">
        <f>C70+1</f>
        <v>46090</v>
      </c>
      <c r="H70" s="147"/>
      <c r="I70" s="32"/>
      <c r="J70" s="33"/>
      <c r="K70" s="146">
        <f>G70+1</f>
        <v>46091</v>
      </c>
      <c r="L70" s="147"/>
      <c r="M70" s="32"/>
      <c r="N70" s="33"/>
      <c r="O70" s="146">
        <f>K70+1</f>
        <v>46092</v>
      </c>
      <c r="P70" s="147"/>
      <c r="Q70" s="32"/>
      <c r="R70" s="33"/>
      <c r="S70" s="146">
        <f>O70+1</f>
        <v>46093</v>
      </c>
      <c r="T70" s="147"/>
      <c r="U70" s="32"/>
      <c r="V70" s="33"/>
      <c r="W70" s="146">
        <f>S70+1</f>
        <v>46094</v>
      </c>
      <c r="X70" s="147"/>
      <c r="Y70" s="32"/>
      <c r="Z70" s="33"/>
      <c r="AA70" s="135">
        <f>W70+1</f>
        <v>46095</v>
      </c>
      <c r="AB70" s="136"/>
      <c r="AC70" s="20"/>
      <c r="AD70" s="21"/>
      <c r="AE70" s="51"/>
      <c r="AF70" s="51"/>
      <c r="AG70" s="139">
        <f>BE61+1</f>
        <v>46117</v>
      </c>
      <c r="AH70" s="140"/>
      <c r="AI70" s="16"/>
      <c r="AJ70" s="17"/>
      <c r="AK70" s="131">
        <f>AG70+1</f>
        <v>46118</v>
      </c>
      <c r="AL70" s="132"/>
      <c r="AM70" s="16"/>
      <c r="AN70" s="17"/>
      <c r="AO70" s="131">
        <f>AK70+1</f>
        <v>46119</v>
      </c>
      <c r="AP70" s="132"/>
      <c r="AQ70" s="16"/>
      <c r="AR70" s="17"/>
      <c r="AS70" s="131">
        <f>AO70+1</f>
        <v>46120</v>
      </c>
      <c r="AT70" s="132"/>
      <c r="AU70" s="16"/>
      <c r="AV70" s="17"/>
      <c r="AW70" s="131">
        <f>AS70+1</f>
        <v>46121</v>
      </c>
      <c r="AX70" s="132"/>
      <c r="AY70" s="16"/>
      <c r="AZ70" s="17"/>
      <c r="BA70" s="131">
        <f>AW70+1</f>
        <v>46122</v>
      </c>
      <c r="BB70" s="132"/>
      <c r="BC70" s="16"/>
      <c r="BD70" s="17"/>
      <c r="BE70" s="135">
        <f>BA70+1</f>
        <v>46123</v>
      </c>
      <c r="BF70" s="136"/>
      <c r="BG70" s="20"/>
      <c r="BH70" s="21"/>
      <c r="BI70" s="72"/>
      <c r="BJ70" s="73"/>
    </row>
    <row r="71" spans="1:62" ht="6" customHeight="1">
      <c r="A71" s="71"/>
      <c r="B71" s="72"/>
      <c r="C71" s="141"/>
      <c r="D71" s="142"/>
      <c r="E71" s="22"/>
      <c r="F71" s="23"/>
      <c r="G71" s="148"/>
      <c r="H71" s="149"/>
      <c r="I71" s="34"/>
      <c r="J71" s="35"/>
      <c r="K71" s="148"/>
      <c r="L71" s="149"/>
      <c r="M71" s="34"/>
      <c r="N71" s="35"/>
      <c r="O71" s="148"/>
      <c r="P71" s="149"/>
      <c r="Q71" s="34"/>
      <c r="R71" s="35"/>
      <c r="S71" s="148"/>
      <c r="T71" s="149"/>
      <c r="U71" s="34"/>
      <c r="V71" s="35"/>
      <c r="W71" s="148"/>
      <c r="X71" s="149"/>
      <c r="Y71" s="34"/>
      <c r="Z71" s="35"/>
      <c r="AA71" s="137"/>
      <c r="AB71" s="138"/>
      <c r="AC71" s="26"/>
      <c r="AD71" s="27"/>
      <c r="AE71" s="51"/>
      <c r="AF71" s="51"/>
      <c r="AG71" s="141"/>
      <c r="AH71" s="142"/>
      <c r="AI71" s="22"/>
      <c r="AJ71" s="23"/>
      <c r="AK71" s="133"/>
      <c r="AL71" s="134"/>
      <c r="AM71" s="22"/>
      <c r="AN71" s="23"/>
      <c r="AO71" s="133"/>
      <c r="AP71" s="134"/>
      <c r="AQ71" s="22"/>
      <c r="AR71" s="23"/>
      <c r="AS71" s="133"/>
      <c r="AT71" s="134"/>
      <c r="AU71" s="22"/>
      <c r="AV71" s="23"/>
      <c r="AW71" s="133"/>
      <c r="AX71" s="134"/>
      <c r="AY71" s="22"/>
      <c r="AZ71" s="23"/>
      <c r="BA71" s="133"/>
      <c r="BB71" s="134"/>
      <c r="BC71" s="22"/>
      <c r="BD71" s="23"/>
      <c r="BE71" s="137"/>
      <c r="BF71" s="138"/>
      <c r="BG71" s="26"/>
      <c r="BH71" s="27"/>
      <c r="BI71" s="72"/>
      <c r="BJ71" s="73"/>
    </row>
    <row r="72" spans="1:62" ht="6" customHeight="1">
      <c r="A72" s="71"/>
      <c r="B72" s="72"/>
      <c r="C72" s="141"/>
      <c r="D72" s="142"/>
      <c r="E72" s="22"/>
      <c r="F72" s="23"/>
      <c r="G72" s="148"/>
      <c r="H72" s="149"/>
      <c r="I72" s="34"/>
      <c r="J72" s="35"/>
      <c r="K72" s="148"/>
      <c r="L72" s="149"/>
      <c r="M72" s="34"/>
      <c r="N72" s="35"/>
      <c r="O72" s="148"/>
      <c r="P72" s="149"/>
      <c r="Q72" s="34"/>
      <c r="R72" s="35"/>
      <c r="S72" s="148"/>
      <c r="T72" s="149"/>
      <c r="U72" s="34"/>
      <c r="V72" s="35"/>
      <c r="W72" s="148"/>
      <c r="X72" s="149"/>
      <c r="Y72" s="34"/>
      <c r="Z72" s="35"/>
      <c r="AA72" s="137"/>
      <c r="AB72" s="138"/>
      <c r="AC72" s="26"/>
      <c r="AD72" s="27"/>
      <c r="AE72" s="51"/>
      <c r="AF72" s="51"/>
      <c r="AG72" s="141"/>
      <c r="AH72" s="142"/>
      <c r="AI72" s="22"/>
      <c r="AJ72" s="23"/>
      <c r="AK72" s="133"/>
      <c r="AL72" s="134"/>
      <c r="AM72" s="22"/>
      <c r="AN72" s="23"/>
      <c r="AO72" s="133"/>
      <c r="AP72" s="134"/>
      <c r="AQ72" s="22"/>
      <c r="AR72" s="23"/>
      <c r="AS72" s="133"/>
      <c r="AT72" s="134"/>
      <c r="AU72" s="22"/>
      <c r="AV72" s="23"/>
      <c r="AW72" s="133"/>
      <c r="AX72" s="134"/>
      <c r="AY72" s="22"/>
      <c r="AZ72" s="23"/>
      <c r="BA72" s="133"/>
      <c r="BB72" s="134"/>
      <c r="BC72" s="22"/>
      <c r="BD72" s="23"/>
      <c r="BE72" s="137"/>
      <c r="BF72" s="138"/>
      <c r="BG72" s="26"/>
      <c r="BH72" s="27"/>
      <c r="BI72" s="72"/>
      <c r="BJ72" s="73"/>
    </row>
    <row r="73" spans="1:62" ht="6" customHeight="1">
      <c r="A73" s="71"/>
      <c r="B73" s="72"/>
      <c r="C73" s="28"/>
      <c r="D73" s="26"/>
      <c r="E73" s="26"/>
      <c r="F73" s="27"/>
      <c r="G73" s="143"/>
      <c r="H73" s="144"/>
      <c r="I73" s="144"/>
      <c r="J73" s="145"/>
      <c r="K73" s="143"/>
      <c r="L73" s="144"/>
      <c r="M73" s="144"/>
      <c r="N73" s="145"/>
      <c r="O73" s="143"/>
      <c r="P73" s="144"/>
      <c r="Q73" s="144"/>
      <c r="R73" s="145"/>
      <c r="S73" s="143"/>
      <c r="T73" s="144"/>
      <c r="U73" s="144"/>
      <c r="V73" s="145"/>
      <c r="W73" s="143"/>
      <c r="X73" s="144"/>
      <c r="Y73" s="144"/>
      <c r="Z73" s="145"/>
      <c r="AA73" s="28"/>
      <c r="AB73" s="26"/>
      <c r="AC73" s="26"/>
      <c r="AD73" s="27"/>
      <c r="AE73" s="51"/>
      <c r="AF73" s="51"/>
      <c r="AG73" s="28"/>
      <c r="AH73" s="26"/>
      <c r="AI73" s="26"/>
      <c r="AJ73" s="27"/>
      <c r="AK73" s="143"/>
      <c r="AL73" s="144"/>
      <c r="AM73" s="144"/>
      <c r="AN73" s="145"/>
      <c r="AO73" s="143"/>
      <c r="AP73" s="144"/>
      <c r="AQ73" s="144"/>
      <c r="AR73" s="145"/>
      <c r="AS73" s="143"/>
      <c r="AT73" s="144"/>
      <c r="AU73" s="144"/>
      <c r="AV73" s="145"/>
      <c r="AW73" s="143"/>
      <c r="AX73" s="144"/>
      <c r="AY73" s="144"/>
      <c r="AZ73" s="145"/>
      <c r="BA73" s="143"/>
      <c r="BB73" s="144"/>
      <c r="BC73" s="144"/>
      <c r="BD73" s="145"/>
      <c r="BE73" s="28"/>
      <c r="BF73" s="26"/>
      <c r="BG73" s="26"/>
      <c r="BH73" s="27"/>
      <c r="BI73" s="72"/>
      <c r="BJ73" s="73"/>
    </row>
    <row r="74" spans="1:62" ht="6" customHeight="1">
      <c r="A74" s="71"/>
      <c r="B74" s="72"/>
      <c r="C74" s="28"/>
      <c r="D74" s="26"/>
      <c r="E74" s="26"/>
      <c r="F74" s="27"/>
      <c r="G74" s="143"/>
      <c r="H74" s="144"/>
      <c r="I74" s="144"/>
      <c r="J74" s="145"/>
      <c r="K74" s="143"/>
      <c r="L74" s="144"/>
      <c r="M74" s="144"/>
      <c r="N74" s="145"/>
      <c r="O74" s="143"/>
      <c r="P74" s="144"/>
      <c r="Q74" s="144"/>
      <c r="R74" s="145"/>
      <c r="S74" s="143"/>
      <c r="T74" s="144"/>
      <c r="U74" s="144"/>
      <c r="V74" s="145"/>
      <c r="W74" s="143"/>
      <c r="X74" s="144"/>
      <c r="Y74" s="144"/>
      <c r="Z74" s="145"/>
      <c r="AA74" s="28"/>
      <c r="AB74" s="26"/>
      <c r="AC74" s="26"/>
      <c r="AD74" s="27"/>
      <c r="AE74" s="51"/>
      <c r="AF74" s="51"/>
      <c r="AG74" s="28"/>
      <c r="AH74" s="26"/>
      <c r="AI74" s="26"/>
      <c r="AJ74" s="27"/>
      <c r="AK74" s="143"/>
      <c r="AL74" s="144"/>
      <c r="AM74" s="144"/>
      <c r="AN74" s="145"/>
      <c r="AO74" s="143"/>
      <c r="AP74" s="144"/>
      <c r="AQ74" s="144"/>
      <c r="AR74" s="145"/>
      <c r="AS74" s="143"/>
      <c r="AT74" s="144"/>
      <c r="AU74" s="144"/>
      <c r="AV74" s="145"/>
      <c r="AW74" s="143"/>
      <c r="AX74" s="144"/>
      <c r="AY74" s="144"/>
      <c r="AZ74" s="145"/>
      <c r="BA74" s="143"/>
      <c r="BB74" s="144"/>
      <c r="BC74" s="144"/>
      <c r="BD74" s="145"/>
      <c r="BE74" s="28"/>
      <c r="BF74" s="26"/>
      <c r="BG74" s="26"/>
      <c r="BH74" s="27"/>
      <c r="BI74" s="72"/>
      <c r="BJ74" s="73"/>
    </row>
    <row r="75" spans="1:62" ht="6" customHeight="1">
      <c r="A75" s="71"/>
      <c r="B75" s="72"/>
      <c r="C75" s="28"/>
      <c r="D75" s="26"/>
      <c r="E75" s="26"/>
      <c r="F75" s="27"/>
      <c r="G75" s="150" t="str">
        <f>IF(DAY(G25)&lt;=7," ",IF(VLOOKUP($AA$10,収集日程!$B$1:$H$370,2,FALSE)="月曜日","可燃",IF(VLOOKUP($AA$10,収集日程!$B$1:$H$370,3,FALSE)="月曜日","可燃"," ")))</f>
        <v xml:space="preserve"> </v>
      </c>
      <c r="H75" s="151"/>
      <c r="I75" s="151"/>
      <c r="J75" s="152"/>
      <c r="K75" s="150"/>
      <c r="L75" s="151"/>
      <c r="M75" s="151"/>
      <c r="N75" s="152"/>
      <c r="O75" s="150"/>
      <c r="P75" s="151"/>
      <c r="Q75" s="151"/>
      <c r="R75" s="152"/>
      <c r="S75" s="150"/>
      <c r="T75" s="151"/>
      <c r="U75" s="151"/>
      <c r="V75" s="152"/>
      <c r="W75" s="150"/>
      <c r="X75" s="151"/>
      <c r="Y75" s="151"/>
      <c r="Z75" s="152"/>
      <c r="AA75" s="40"/>
      <c r="AB75" s="41"/>
      <c r="AC75" s="41"/>
      <c r="AD75" s="42"/>
      <c r="AE75" s="51"/>
      <c r="AF75" s="51"/>
      <c r="AG75" s="28"/>
      <c r="AH75" s="26"/>
      <c r="AI75" s="26"/>
      <c r="AJ75" s="27"/>
      <c r="AK75" s="150" t="str">
        <f>IF(DAY(AK25)&lt;=7," ",IF(VLOOKUP($AA$10,収集日程!$B$1:$H$370,2,FALSE)="月曜日","可燃",IF(VLOOKUP($AA$10,収集日程!$B$1:$H$370,3,FALSE)="月曜日","可燃"," ")))</f>
        <v xml:space="preserve"> </v>
      </c>
      <c r="AL75" s="151"/>
      <c r="AM75" s="151"/>
      <c r="AN75" s="152"/>
      <c r="AO75" s="150"/>
      <c r="AP75" s="151"/>
      <c r="AQ75" s="151"/>
      <c r="AR75" s="152"/>
      <c r="AS75" s="150"/>
      <c r="AT75" s="151"/>
      <c r="AU75" s="151"/>
      <c r="AV75" s="152"/>
      <c r="AW75" s="150"/>
      <c r="AX75" s="151"/>
      <c r="AY75" s="151"/>
      <c r="AZ75" s="152"/>
      <c r="BA75" s="150"/>
      <c r="BB75" s="151"/>
      <c r="BC75" s="151"/>
      <c r="BD75" s="152"/>
      <c r="BE75" s="28"/>
      <c r="BF75" s="26"/>
      <c r="BG75" s="26"/>
      <c r="BH75" s="27"/>
      <c r="BI75" s="72"/>
      <c r="BJ75" s="73"/>
    </row>
    <row r="76" spans="1:62" ht="6" customHeight="1">
      <c r="A76" s="71"/>
      <c r="B76" s="72"/>
      <c r="C76" s="28"/>
      <c r="D76" s="26"/>
      <c r="E76" s="26"/>
      <c r="F76" s="27"/>
      <c r="G76" s="150"/>
      <c r="H76" s="151"/>
      <c r="I76" s="151"/>
      <c r="J76" s="152"/>
      <c r="K76" s="150"/>
      <c r="L76" s="151"/>
      <c r="M76" s="151"/>
      <c r="N76" s="152"/>
      <c r="O76" s="150"/>
      <c r="P76" s="151"/>
      <c r="Q76" s="151"/>
      <c r="R76" s="152"/>
      <c r="S76" s="150"/>
      <c r="T76" s="151"/>
      <c r="U76" s="151"/>
      <c r="V76" s="152"/>
      <c r="W76" s="150"/>
      <c r="X76" s="151"/>
      <c r="Y76" s="151"/>
      <c r="Z76" s="152"/>
      <c r="AA76" s="40"/>
      <c r="AB76" s="41"/>
      <c r="AC76" s="41"/>
      <c r="AD76" s="42"/>
      <c r="AE76" s="51"/>
      <c r="AF76" s="51"/>
      <c r="AG76" s="28"/>
      <c r="AH76" s="26"/>
      <c r="AI76" s="26"/>
      <c r="AJ76" s="27"/>
      <c r="AK76" s="150"/>
      <c r="AL76" s="151"/>
      <c r="AM76" s="151"/>
      <c r="AN76" s="152"/>
      <c r="AO76" s="150"/>
      <c r="AP76" s="151"/>
      <c r="AQ76" s="151"/>
      <c r="AR76" s="152"/>
      <c r="AS76" s="150"/>
      <c r="AT76" s="151"/>
      <c r="AU76" s="151"/>
      <c r="AV76" s="152"/>
      <c r="AW76" s="150"/>
      <c r="AX76" s="151"/>
      <c r="AY76" s="151"/>
      <c r="AZ76" s="152"/>
      <c r="BA76" s="150"/>
      <c r="BB76" s="151"/>
      <c r="BC76" s="151"/>
      <c r="BD76" s="152"/>
      <c r="BE76" s="28"/>
      <c r="BF76" s="26"/>
      <c r="BG76" s="26"/>
      <c r="BH76" s="27"/>
      <c r="BI76" s="72"/>
      <c r="BJ76" s="73"/>
    </row>
    <row r="77" spans="1:62" ht="6" customHeight="1">
      <c r="A77" s="71"/>
      <c r="B77" s="72"/>
      <c r="C77" s="28"/>
      <c r="D77" s="26"/>
      <c r="E77" s="26"/>
      <c r="F77" s="27"/>
      <c r="G77" s="150"/>
      <c r="H77" s="151"/>
      <c r="I77" s="151"/>
      <c r="J77" s="152"/>
      <c r="K77" s="150"/>
      <c r="L77" s="151"/>
      <c r="M77" s="151"/>
      <c r="N77" s="152"/>
      <c r="O77" s="150"/>
      <c r="P77" s="151"/>
      <c r="Q77" s="151"/>
      <c r="R77" s="152"/>
      <c r="S77" s="150"/>
      <c r="T77" s="151"/>
      <c r="U77" s="151"/>
      <c r="V77" s="152"/>
      <c r="W77" s="150"/>
      <c r="X77" s="151"/>
      <c r="Y77" s="151"/>
      <c r="Z77" s="152"/>
      <c r="AA77" s="40"/>
      <c r="AB77" s="41"/>
      <c r="AC77" s="41"/>
      <c r="AD77" s="42"/>
      <c r="AE77" s="51"/>
      <c r="AF77" s="51"/>
      <c r="AG77" s="28"/>
      <c r="AH77" s="26"/>
      <c r="AI77" s="26"/>
      <c r="AJ77" s="27"/>
      <c r="AK77" s="150"/>
      <c r="AL77" s="151"/>
      <c r="AM77" s="151"/>
      <c r="AN77" s="152"/>
      <c r="AO77" s="150"/>
      <c r="AP77" s="151"/>
      <c r="AQ77" s="151"/>
      <c r="AR77" s="152"/>
      <c r="AS77" s="150"/>
      <c r="AT77" s="151"/>
      <c r="AU77" s="151"/>
      <c r="AV77" s="152"/>
      <c r="AW77" s="150"/>
      <c r="AX77" s="151"/>
      <c r="AY77" s="151"/>
      <c r="AZ77" s="152"/>
      <c r="BA77" s="150"/>
      <c r="BB77" s="151"/>
      <c r="BC77" s="151"/>
      <c r="BD77" s="152"/>
      <c r="BE77" s="28"/>
      <c r="BF77" s="26"/>
      <c r="BG77" s="26"/>
      <c r="BH77" s="27"/>
      <c r="BI77" s="72"/>
      <c r="BJ77" s="73"/>
    </row>
    <row r="78" spans="1:62" ht="6" customHeight="1">
      <c r="A78" s="71"/>
      <c r="B78" s="72"/>
      <c r="C78" s="29"/>
      <c r="D78" s="30"/>
      <c r="E78" s="30"/>
      <c r="F78" s="31"/>
      <c r="G78" s="153"/>
      <c r="H78" s="154"/>
      <c r="I78" s="154"/>
      <c r="J78" s="155"/>
      <c r="K78" s="153"/>
      <c r="L78" s="154"/>
      <c r="M78" s="154"/>
      <c r="N78" s="155"/>
      <c r="O78" s="153"/>
      <c r="P78" s="154"/>
      <c r="Q78" s="154"/>
      <c r="R78" s="155"/>
      <c r="S78" s="153"/>
      <c r="T78" s="154"/>
      <c r="U78" s="154"/>
      <c r="V78" s="155"/>
      <c r="W78" s="153"/>
      <c r="X78" s="154"/>
      <c r="Y78" s="154"/>
      <c r="Z78" s="155"/>
      <c r="AA78" s="43"/>
      <c r="AB78" s="44"/>
      <c r="AC78" s="44"/>
      <c r="AD78" s="45"/>
      <c r="AE78" s="51"/>
      <c r="AF78" s="51"/>
      <c r="AG78" s="29"/>
      <c r="AH78" s="30"/>
      <c r="AI78" s="30"/>
      <c r="AJ78" s="31"/>
      <c r="AK78" s="153"/>
      <c r="AL78" s="154"/>
      <c r="AM78" s="154"/>
      <c r="AN78" s="155"/>
      <c r="AO78" s="153"/>
      <c r="AP78" s="154"/>
      <c r="AQ78" s="154"/>
      <c r="AR78" s="155"/>
      <c r="AS78" s="153"/>
      <c r="AT78" s="154"/>
      <c r="AU78" s="154"/>
      <c r="AV78" s="155"/>
      <c r="AW78" s="153"/>
      <c r="AX78" s="154"/>
      <c r="AY78" s="154"/>
      <c r="AZ78" s="155"/>
      <c r="BA78" s="153"/>
      <c r="BB78" s="154"/>
      <c r="BC78" s="154"/>
      <c r="BD78" s="155"/>
      <c r="BE78" s="29"/>
      <c r="BF78" s="30"/>
      <c r="BG78" s="30"/>
      <c r="BH78" s="31"/>
      <c r="BI78" s="72"/>
      <c r="BJ78" s="73"/>
    </row>
    <row r="79" spans="1:62" ht="6" customHeight="1">
      <c r="A79" s="7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3"/>
    </row>
    <row r="80" spans="1:62" ht="6" customHeight="1">
      <c r="A80" s="71"/>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3"/>
    </row>
    <row r="81" spans="1:62" ht="6" customHeight="1">
      <c r="A81" s="71"/>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3"/>
    </row>
    <row r="82" spans="1:62" ht="6" customHeight="1">
      <c r="A82" s="71"/>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3"/>
    </row>
    <row r="83" spans="1:62" ht="6" customHeight="1" thickBot="1">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9"/>
    </row>
  </sheetData>
  <sheetProtection algorithmName="SHA-512" hashValue="pUdCgcymk06zipHDC5T1nmc+PyAKyYCaOO/JJK6RYnYj9Jd1gXYWvp+K+bgFnYz8n42RiG+JNP2TOsQ3CqPq0g==" saltValue="I4g/a5gwrEN00MxDRRLHZg==" spinCount="100000" sheet="1" objects="1" scenarios="1" selectLockedCells="1"/>
  <mergeCells count="229">
    <mergeCell ref="K22:N24"/>
    <mergeCell ref="O22:R24"/>
    <mergeCell ref="S22:V24"/>
    <mergeCell ref="W22:Z24"/>
    <mergeCell ref="O19:P21"/>
    <mergeCell ref="Q19:R21"/>
    <mergeCell ref="AS19:AT21"/>
    <mergeCell ref="AU19:AV21"/>
    <mergeCell ref="K3:AZ7"/>
    <mergeCell ref="S10:Z13"/>
    <mergeCell ref="AA10:AR13"/>
    <mergeCell ref="N15:S18"/>
    <mergeCell ref="AR15:AW18"/>
    <mergeCell ref="T15:AQ17"/>
    <mergeCell ref="T18:AQ20"/>
    <mergeCell ref="AK25:AL27"/>
    <mergeCell ref="AO25:AP27"/>
    <mergeCell ref="AS25:AT27"/>
    <mergeCell ref="AW25:AX27"/>
    <mergeCell ref="BA25:BB27"/>
    <mergeCell ref="BE25:BF27"/>
    <mergeCell ref="BA22:BD24"/>
    <mergeCell ref="BE22:BH24"/>
    <mergeCell ref="C25:D27"/>
    <mergeCell ref="G25:H27"/>
    <mergeCell ref="K25:L27"/>
    <mergeCell ref="O25:P27"/>
    <mergeCell ref="S25:T27"/>
    <mergeCell ref="W25:X27"/>
    <mergeCell ref="AA25:AB27"/>
    <mergeCell ref="AG25:AH27"/>
    <mergeCell ref="AA22:AD24"/>
    <mergeCell ref="AG22:AJ24"/>
    <mergeCell ref="AK22:AN24"/>
    <mergeCell ref="AO22:AR24"/>
    <mergeCell ref="AS22:AV24"/>
    <mergeCell ref="AW22:AZ24"/>
    <mergeCell ref="C22:F24"/>
    <mergeCell ref="G22:J24"/>
    <mergeCell ref="AO28:AR29"/>
    <mergeCell ref="AS28:AV29"/>
    <mergeCell ref="AW28:AZ29"/>
    <mergeCell ref="BA28:BD29"/>
    <mergeCell ref="G30:J33"/>
    <mergeCell ref="K30:N33"/>
    <mergeCell ref="O30:R33"/>
    <mergeCell ref="S30:V33"/>
    <mergeCell ref="W30:Z33"/>
    <mergeCell ref="AK30:AN33"/>
    <mergeCell ref="G28:J29"/>
    <mergeCell ref="K28:N29"/>
    <mergeCell ref="O28:R29"/>
    <mergeCell ref="S28:V29"/>
    <mergeCell ref="W28:Z29"/>
    <mergeCell ref="AK28:AN29"/>
    <mergeCell ref="AO30:AR33"/>
    <mergeCell ref="AS30:AV33"/>
    <mergeCell ref="AW30:AZ33"/>
    <mergeCell ref="BA30:BD33"/>
    <mergeCell ref="C34:D36"/>
    <mergeCell ref="G34:H36"/>
    <mergeCell ref="K34:L36"/>
    <mergeCell ref="O34:P36"/>
    <mergeCell ref="S34:T36"/>
    <mergeCell ref="W34:X36"/>
    <mergeCell ref="BA34:BB36"/>
    <mergeCell ref="BE34:BF36"/>
    <mergeCell ref="G37:J38"/>
    <mergeCell ref="K37:N38"/>
    <mergeCell ref="O37:R38"/>
    <mergeCell ref="S37:V38"/>
    <mergeCell ref="W37:Z38"/>
    <mergeCell ref="AK37:AN38"/>
    <mergeCell ref="AO37:AR38"/>
    <mergeCell ref="AS37:AV38"/>
    <mergeCell ref="AA34:AB36"/>
    <mergeCell ref="AG34:AH36"/>
    <mergeCell ref="AK34:AL36"/>
    <mergeCell ref="AO34:AP36"/>
    <mergeCell ref="AS34:AT36"/>
    <mergeCell ref="AW34:AX36"/>
    <mergeCell ref="AW37:AZ38"/>
    <mergeCell ref="BA37:BD38"/>
    <mergeCell ref="AW43:AX45"/>
    <mergeCell ref="BA43:BB45"/>
    <mergeCell ref="BE43:BF45"/>
    <mergeCell ref="AW39:AZ42"/>
    <mergeCell ref="BA39:BD42"/>
    <mergeCell ref="C43:D45"/>
    <mergeCell ref="G43:H45"/>
    <mergeCell ref="K43:L45"/>
    <mergeCell ref="O43:P45"/>
    <mergeCell ref="S43:T45"/>
    <mergeCell ref="W43:X45"/>
    <mergeCell ref="AA43:AB45"/>
    <mergeCell ref="AG43:AH45"/>
    <mergeCell ref="G39:J42"/>
    <mergeCell ref="K39:N42"/>
    <mergeCell ref="O39:R42"/>
    <mergeCell ref="S39:V42"/>
    <mergeCell ref="W39:Z42"/>
    <mergeCell ref="AK39:AN42"/>
    <mergeCell ref="AO39:AR42"/>
    <mergeCell ref="AS39:AV42"/>
    <mergeCell ref="AK43:AL45"/>
    <mergeCell ref="AO43:AP45"/>
    <mergeCell ref="AS43:AT45"/>
    <mergeCell ref="AO46:AR47"/>
    <mergeCell ref="AS46:AV47"/>
    <mergeCell ref="AW46:AZ47"/>
    <mergeCell ref="BA46:BD47"/>
    <mergeCell ref="G48:J51"/>
    <mergeCell ref="K48:N51"/>
    <mergeCell ref="O48:R51"/>
    <mergeCell ref="S48:V51"/>
    <mergeCell ref="W48:Z51"/>
    <mergeCell ref="AK48:AN51"/>
    <mergeCell ref="G46:J47"/>
    <mergeCell ref="K46:N47"/>
    <mergeCell ref="O46:R47"/>
    <mergeCell ref="S46:V47"/>
    <mergeCell ref="W46:Z47"/>
    <mergeCell ref="AK46:AN47"/>
    <mergeCell ref="AO48:AR51"/>
    <mergeCell ref="AS48:AV51"/>
    <mergeCell ref="AW48:AZ51"/>
    <mergeCell ref="BA48:BD51"/>
    <mergeCell ref="C52:D54"/>
    <mergeCell ref="G52:H54"/>
    <mergeCell ref="K52:L54"/>
    <mergeCell ref="O52:P54"/>
    <mergeCell ref="S52:T54"/>
    <mergeCell ref="W52:X54"/>
    <mergeCell ref="BA52:BB54"/>
    <mergeCell ref="BE52:BF54"/>
    <mergeCell ref="G55:J56"/>
    <mergeCell ref="K55:N56"/>
    <mergeCell ref="O55:R56"/>
    <mergeCell ref="S55:V56"/>
    <mergeCell ref="W55:Z56"/>
    <mergeCell ref="AK55:AN56"/>
    <mergeCell ref="AO55:AR56"/>
    <mergeCell ref="AS55:AV56"/>
    <mergeCell ref="AA52:AB54"/>
    <mergeCell ref="AG52:AH54"/>
    <mergeCell ref="AK52:AL54"/>
    <mergeCell ref="AO52:AP54"/>
    <mergeCell ref="AS52:AT54"/>
    <mergeCell ref="AW52:AX54"/>
    <mergeCell ref="AW55:AZ56"/>
    <mergeCell ref="BA55:BD56"/>
    <mergeCell ref="AW61:AX63"/>
    <mergeCell ref="BA61:BB63"/>
    <mergeCell ref="BE61:BF63"/>
    <mergeCell ref="AW57:AZ60"/>
    <mergeCell ref="BA57:BD60"/>
    <mergeCell ref="C61:D63"/>
    <mergeCell ref="G61:H63"/>
    <mergeCell ref="K61:L63"/>
    <mergeCell ref="O61:P63"/>
    <mergeCell ref="S61:T63"/>
    <mergeCell ref="W61:X63"/>
    <mergeCell ref="AA61:AB63"/>
    <mergeCell ref="AG61:AH63"/>
    <mergeCell ref="G57:J60"/>
    <mergeCell ref="K57:N60"/>
    <mergeCell ref="O57:R60"/>
    <mergeCell ref="S57:V60"/>
    <mergeCell ref="W57:Z60"/>
    <mergeCell ref="AK57:AN60"/>
    <mergeCell ref="AO57:AR60"/>
    <mergeCell ref="AS57:AV60"/>
    <mergeCell ref="AK61:AL63"/>
    <mergeCell ref="AO61:AP63"/>
    <mergeCell ref="AS61:AT63"/>
    <mergeCell ref="AO64:AR65"/>
    <mergeCell ref="AS64:AV65"/>
    <mergeCell ref="AW64:AZ65"/>
    <mergeCell ref="BA64:BD65"/>
    <mergeCell ref="G66:J69"/>
    <mergeCell ref="K66:N69"/>
    <mergeCell ref="O66:R69"/>
    <mergeCell ref="S66:V69"/>
    <mergeCell ref="W66:Z69"/>
    <mergeCell ref="AK66:AN69"/>
    <mergeCell ref="G64:J65"/>
    <mergeCell ref="K64:N65"/>
    <mergeCell ref="O64:R65"/>
    <mergeCell ref="S64:V65"/>
    <mergeCell ref="W64:Z65"/>
    <mergeCell ref="AK64:AN65"/>
    <mergeCell ref="AO66:AR69"/>
    <mergeCell ref="AS66:AV69"/>
    <mergeCell ref="AW66:AZ69"/>
    <mergeCell ref="BA66:BD69"/>
    <mergeCell ref="C70:D72"/>
    <mergeCell ref="G70:H72"/>
    <mergeCell ref="K70:L72"/>
    <mergeCell ref="O70:P72"/>
    <mergeCell ref="S70:T72"/>
    <mergeCell ref="W70:X72"/>
    <mergeCell ref="BA70:BB72"/>
    <mergeCell ref="BE70:BF72"/>
    <mergeCell ref="G73:J74"/>
    <mergeCell ref="K73:N74"/>
    <mergeCell ref="O73:R74"/>
    <mergeCell ref="S73:V74"/>
    <mergeCell ref="W73:Z74"/>
    <mergeCell ref="AK73:AN74"/>
    <mergeCell ref="AO73:AR74"/>
    <mergeCell ref="AS73:AV74"/>
    <mergeCell ref="AA70:AB72"/>
    <mergeCell ref="AG70:AH72"/>
    <mergeCell ref="AK70:AL72"/>
    <mergeCell ref="AO70:AP72"/>
    <mergeCell ref="AS70:AT72"/>
    <mergeCell ref="AW70:AX72"/>
    <mergeCell ref="AW75:AZ78"/>
    <mergeCell ref="BA75:BD78"/>
    <mergeCell ref="AW73:AZ74"/>
    <mergeCell ref="BA73:BD74"/>
    <mergeCell ref="G75:J78"/>
    <mergeCell ref="K75:N78"/>
    <mergeCell ref="O75:R78"/>
    <mergeCell ref="S75:V78"/>
    <mergeCell ref="W75:Z78"/>
    <mergeCell ref="AK75:AN78"/>
    <mergeCell ref="AO75:AR78"/>
    <mergeCell ref="AS75:AV78"/>
  </mergeCells>
  <phoneticPr fontId="1"/>
  <conditionalFormatting sqref="C25 G25 K25 O25 S25 W25 AA25 C34 G34 K34 O34 S34 W34 AA34 C43 G43 K43 O43 S43 W43 AA43 C52 G52 K52 O52 S52 W52 AA52 C61 G61 K61 O61 S61 W61 AA61 C70 G70 K70 O70 S70 W70 AA70">
    <cfRule type="expression" dxfId="85" priority="277">
      <formula>MONTH(C25)&lt;&gt;$O$19</formula>
    </cfRule>
    <cfRule type="expression" dxfId="84" priority="278">
      <formula>COUNTIF(休日一覧表,C25)</formula>
    </cfRule>
  </conditionalFormatting>
  <conditionalFormatting sqref="G66:J69">
    <cfRule type="expression" dxfId="83" priority="265">
      <formula>MONTH(G61)&lt;&gt;O19</formula>
    </cfRule>
  </conditionalFormatting>
  <conditionalFormatting sqref="G73:J74">
    <cfRule type="expression" dxfId="82" priority="270">
      <formula>G75="リサイクル"</formula>
    </cfRule>
    <cfRule type="expression" dxfId="81" priority="269">
      <formula>G75="大型可燃"</formula>
    </cfRule>
    <cfRule type="expression" dxfId="80" priority="268">
      <formula>G75="不燃"</formula>
    </cfRule>
    <cfRule type="expression" dxfId="79" priority="267">
      <formula>G75="可燃"</formula>
    </cfRule>
    <cfRule type="expression" dxfId="78" priority="266">
      <formula>MONTH(G70)&lt;&gt;$O$19</formula>
    </cfRule>
  </conditionalFormatting>
  <conditionalFormatting sqref="G75:J78">
    <cfRule type="expression" dxfId="77" priority="276">
      <formula>MONTH(G70)&lt;&gt;O19</formula>
    </cfRule>
  </conditionalFormatting>
  <conditionalFormatting sqref="G28:Z29">
    <cfRule type="expression" dxfId="76" priority="245">
      <formula>G30="リサイクル"</formula>
    </cfRule>
    <cfRule type="expression" dxfId="75" priority="244">
      <formula>G30="大型可燃"</formula>
    </cfRule>
    <cfRule type="expression" dxfId="74" priority="243">
      <formula>G30="不燃"</formula>
    </cfRule>
    <cfRule type="expression" dxfId="73" priority="242">
      <formula>G30="可燃"</formula>
    </cfRule>
    <cfRule type="expression" dxfId="72" priority="241">
      <formula>MONTH(G25)&lt;&gt;$O$19</formula>
    </cfRule>
  </conditionalFormatting>
  <conditionalFormatting sqref="G37:Z38">
    <cfRule type="expression" dxfId="71" priority="219">
      <formula>G39="大型可燃"</formula>
    </cfRule>
    <cfRule type="expression" dxfId="70" priority="220">
      <formula>G39="リサイクル"</formula>
    </cfRule>
    <cfRule type="expression" dxfId="69" priority="216">
      <formula>MONTH(G34)&lt;&gt;$O$19</formula>
    </cfRule>
    <cfRule type="expression" dxfId="68" priority="217">
      <formula>G39="可燃"</formula>
    </cfRule>
    <cfRule type="expression" dxfId="67" priority="218">
      <formula>G39="不燃"</formula>
    </cfRule>
  </conditionalFormatting>
  <conditionalFormatting sqref="G46:Z47">
    <cfRule type="expression" dxfId="66" priority="195">
      <formula>G48="リサイクル"</formula>
    </cfRule>
    <cfRule type="expression" dxfId="65" priority="194">
      <formula>G48="大型可燃"</formula>
    </cfRule>
    <cfRule type="expression" dxfId="64" priority="193">
      <formula>G48="不燃"</formula>
    </cfRule>
    <cfRule type="expression" dxfId="63" priority="192">
      <formula>G48="可燃"</formula>
    </cfRule>
    <cfRule type="expression" dxfId="62" priority="191">
      <formula>MONTH(G43)&lt;&gt;$O$19</formula>
    </cfRule>
  </conditionalFormatting>
  <conditionalFormatting sqref="G55:Z56">
    <cfRule type="expression" dxfId="61" priority="170">
      <formula>G57="リサイクル"</formula>
    </cfRule>
    <cfRule type="expression" dxfId="60" priority="168">
      <formula>G57="不燃"</formula>
    </cfRule>
    <cfRule type="expression" dxfId="59" priority="169">
      <formula>G57="大型可燃"</formula>
    </cfRule>
    <cfRule type="expression" dxfId="58" priority="167">
      <formula>G57="可燃"</formula>
    </cfRule>
    <cfRule type="expression" dxfId="57" priority="166">
      <formula>MONTH(G52)&lt;&gt;$O$19</formula>
    </cfRule>
  </conditionalFormatting>
  <conditionalFormatting sqref="G64:Z65">
    <cfRule type="expression" dxfId="56" priority="141">
      <formula>MONTH(G61)&lt;&gt;$O$19</formula>
    </cfRule>
    <cfRule type="expression" dxfId="55" priority="145">
      <formula>G66="リサイクル"</formula>
    </cfRule>
    <cfRule type="expression" dxfId="54" priority="144">
      <formula>G66="大型可燃"</formula>
    </cfRule>
    <cfRule type="expression" dxfId="53" priority="143">
      <formula>G66="不燃"</formula>
    </cfRule>
    <cfRule type="expression" dxfId="52" priority="142">
      <formula>G66="可燃"</formula>
    </cfRule>
  </conditionalFormatting>
  <conditionalFormatting sqref="K66:N69">
    <cfRule type="expression" dxfId="51" priority="264">
      <formula>MONTH(K61)&lt;&gt;O19</formula>
    </cfRule>
  </conditionalFormatting>
  <conditionalFormatting sqref="O66:R69">
    <cfRule type="expression" dxfId="50" priority="263">
      <formula>MONTH(O61)&lt;&gt;O19</formula>
    </cfRule>
  </conditionalFormatting>
  <conditionalFormatting sqref="S66:V69">
    <cfRule type="expression" dxfId="49" priority="262">
      <formula>MONTH(S61)&lt;&gt;O19</formula>
    </cfRule>
  </conditionalFormatting>
  <conditionalFormatting sqref="W66:Z69">
    <cfRule type="expression" dxfId="48" priority="261">
      <formula>MONTH(W61)&lt;&gt;O19</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47" priority="139">
      <formula>MONTH(AG25)&lt;&gt;$AS$19</formula>
    </cfRule>
    <cfRule type="expression" dxfId="46" priority="140">
      <formula>COUNTIF(休日一覧表,AG25)</formula>
    </cfRule>
  </conditionalFormatting>
  <conditionalFormatting sqref="AK30 AO30 AS30 AW30 BA30">
    <cfRule type="expression" dxfId="45" priority="8">
      <formula>MONTH(AK30)&lt;&gt;$O$19</formula>
    </cfRule>
  </conditionalFormatting>
  <conditionalFormatting sqref="AK75">
    <cfRule type="expression" dxfId="44" priority="2">
      <formula>MONTH(AK75)&lt;&gt;$O$19</formula>
    </cfRule>
  </conditionalFormatting>
  <conditionalFormatting sqref="AK66:AN69">
    <cfRule type="expression" dxfId="43" priority="7">
      <formula>MONTH(AK61)&lt;&gt;AS19</formula>
    </cfRule>
  </conditionalFormatting>
  <conditionalFormatting sqref="AK73:AN74">
    <cfRule type="expression" dxfId="42" priority="37">
      <formula>AK75="大型可燃"</formula>
    </cfRule>
    <cfRule type="expression" dxfId="41" priority="38">
      <formula>AK75="リサイクル"</formula>
    </cfRule>
    <cfRule type="expression" dxfId="40" priority="34">
      <formula>MONTH(AK70)&lt;&gt;$AS$19</formula>
    </cfRule>
    <cfRule type="expression" dxfId="39" priority="35">
      <formula>AK75="可燃"</formula>
    </cfRule>
    <cfRule type="expression" dxfId="38" priority="36">
      <formula>AK75="不燃"</formula>
    </cfRule>
  </conditionalFormatting>
  <conditionalFormatting sqref="AK75:AN78">
    <cfRule type="expression" dxfId="37" priority="1">
      <formula>MONTH(AK70)&lt;&gt;AS19</formula>
    </cfRule>
  </conditionalFormatting>
  <conditionalFormatting sqref="AK28:BD29">
    <cfRule type="expression" dxfId="36" priority="117">
      <formula>AK30="大型可燃"</formula>
    </cfRule>
    <cfRule type="expression" dxfId="35" priority="116">
      <formula>AK30="不燃"</formula>
    </cfRule>
    <cfRule type="expression" dxfId="34" priority="115">
      <formula>AK30="可燃"</formula>
    </cfRule>
    <cfRule type="expression" dxfId="33" priority="114">
      <formula>MONTH(AK25)&lt;&gt;$AS$19</formula>
    </cfRule>
    <cfRule type="expression" dxfId="32" priority="118">
      <formula>AK30="リサイクル"</formula>
    </cfRule>
  </conditionalFormatting>
  <conditionalFormatting sqref="AK37:BD38">
    <cfRule type="expression" dxfId="31" priority="93">
      <formula>AK39="リサイクル"</formula>
    </cfRule>
    <cfRule type="expression" dxfId="30" priority="92">
      <formula>AK39="大型可燃"</formula>
    </cfRule>
    <cfRule type="expression" dxfId="29" priority="90">
      <formula>AK39="可燃"</formula>
    </cfRule>
    <cfRule type="expression" dxfId="28" priority="91">
      <formula>AK39="不燃"</formula>
    </cfRule>
    <cfRule type="expression" dxfId="27" priority="89">
      <formula>MONTH(AK34)&lt;&gt;$AS$19</formula>
    </cfRule>
  </conditionalFormatting>
  <conditionalFormatting sqref="AK46:BD47">
    <cfRule type="expression" dxfId="26" priority="68">
      <formula>AK48="リサイクル"</formula>
    </cfRule>
    <cfRule type="expression" dxfId="25" priority="64">
      <formula>MONTH(AK43)&lt;&gt;$AS$19</formula>
    </cfRule>
    <cfRule type="expression" dxfId="24" priority="65">
      <formula>AK48="可燃"</formula>
    </cfRule>
    <cfRule type="expression" dxfId="23" priority="66">
      <formula>AK48="不燃"</formula>
    </cfRule>
    <cfRule type="expression" dxfId="22" priority="67">
      <formula>AK48="大型可燃"</formula>
    </cfRule>
  </conditionalFormatting>
  <conditionalFormatting sqref="AK55:BD56">
    <cfRule type="expression" dxfId="21" priority="40">
      <formula>AK57="可燃"</formula>
    </cfRule>
    <cfRule type="expression" dxfId="20" priority="41">
      <formula>AK57="不燃"</formula>
    </cfRule>
    <cfRule type="expression" dxfId="19" priority="42">
      <formula>AK57="大型可燃"</formula>
    </cfRule>
    <cfRule type="expression" dxfId="18" priority="43">
      <formula>AK57="リサイクル"</formula>
    </cfRule>
    <cfRule type="expression" dxfId="17" priority="39">
      <formula>MONTH(AK52)&lt;&gt;$AS$19</formula>
    </cfRule>
  </conditionalFormatting>
  <conditionalFormatting sqref="AK64:BD65">
    <cfRule type="expression" dxfId="16" priority="13">
      <formula>AK66="リサイクル"</formula>
    </cfRule>
    <cfRule type="expression" dxfId="15" priority="12">
      <formula>AK66="大型可燃"</formula>
    </cfRule>
    <cfRule type="expression" dxfId="14" priority="11">
      <formula>AK66="不燃"</formula>
    </cfRule>
    <cfRule type="expression" dxfId="13" priority="9">
      <formula>MONTH(AK61)&lt;&gt;$AS$19</formula>
    </cfRule>
    <cfRule type="expression" dxfId="12" priority="10">
      <formula>AK66="可燃"</formula>
    </cfRule>
  </conditionalFormatting>
  <conditionalFormatting sqref="AO66:AR69">
    <cfRule type="expression" dxfId="11" priority="6">
      <formula>MONTH(AO61)&lt;&gt;AS19</formula>
    </cfRule>
  </conditionalFormatting>
  <conditionalFormatting sqref="AS66:AV69">
    <cfRule type="expression" dxfId="10" priority="5">
      <formula>MONTH(AS61)&lt;&gt;AS19</formula>
    </cfRule>
  </conditionalFormatting>
  <conditionalFormatting sqref="AW66:AZ69">
    <cfRule type="expression" dxfId="9" priority="4">
      <formula>MONTH(AW61)&lt;&gt;AS19</formula>
    </cfRule>
  </conditionalFormatting>
  <conditionalFormatting sqref="BA66:BD69">
    <cfRule type="expression" dxfId="8" priority="3">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B1:G6"/>
  <sheetViews>
    <sheetView workbookViewId="0">
      <selection activeCell="AA10" sqref="AA10:AR13"/>
    </sheetView>
  </sheetViews>
  <sheetFormatPr defaultRowHeight="18.75"/>
  <cols>
    <col min="1" max="1" width="4.75" customWidth="1"/>
    <col min="2" max="2" width="47" customWidth="1"/>
    <col min="3" max="3" width="5.625" style="12" customWidth="1"/>
    <col min="4" max="4" width="18" bestFit="1" customWidth="1"/>
    <col min="5" max="5" width="9.25" bestFit="1" customWidth="1"/>
    <col min="6" max="6" width="18" bestFit="1" customWidth="1"/>
  </cols>
  <sheetData>
    <row r="1" spans="2:7" ht="19.5" thickBot="1"/>
    <row r="2" spans="2:7" ht="36.75" thickTop="1" thickBot="1">
      <c r="B2" s="93" t="s">
        <v>452</v>
      </c>
      <c r="C2" s="97"/>
      <c r="D2" s="98">
        <f>'12-1月'!AA43</f>
        <v>46011</v>
      </c>
      <c r="E2" s="94" t="s">
        <v>454</v>
      </c>
      <c r="F2" s="95">
        <v>44561</v>
      </c>
      <c r="G2" s="96" t="s">
        <v>455</v>
      </c>
    </row>
    <row r="3" spans="2:7" ht="19.5" thickTop="1"/>
    <row r="4" spans="2:7" ht="19.5" thickBot="1"/>
    <row r="5" spans="2:7" ht="36.75" thickTop="1" thickBot="1">
      <c r="B5" s="93" t="s">
        <v>453</v>
      </c>
      <c r="C5" s="97"/>
      <c r="D5" s="95">
        <v>44200</v>
      </c>
      <c r="E5" s="94" t="s">
        <v>454</v>
      </c>
      <c r="F5" s="98">
        <f>'12-1月'!AG52</f>
        <v>46040</v>
      </c>
      <c r="G5" s="96" t="s">
        <v>455</v>
      </c>
    </row>
    <row r="6" spans="2:7" ht="19.5" thickTop="1"/>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C65540"/>
  <sheetViews>
    <sheetView topLeftCell="A109" workbookViewId="0">
      <selection activeCell="C124" sqref="C124"/>
    </sheetView>
  </sheetViews>
  <sheetFormatPr defaultRowHeight="19.5"/>
  <cols>
    <col min="1" max="1" width="13.875" style="8" bestFit="1" customWidth="1"/>
    <col min="2" max="2" width="5.75" style="9" bestFit="1" customWidth="1"/>
    <col min="3" max="3" width="16.125" style="10" bestFit="1" customWidth="1"/>
    <col min="4" max="5" width="9" style="4"/>
    <col min="6" max="6" width="10.75" style="4" bestFit="1" customWidth="1"/>
    <col min="7" max="16384" width="9" style="4"/>
  </cols>
  <sheetData>
    <row r="1" spans="1:3" ht="21.75" customHeight="1">
      <c r="A1" s="2" t="s">
        <v>399</v>
      </c>
      <c r="B1" s="2" t="s">
        <v>400</v>
      </c>
      <c r="C1" s="3" t="s">
        <v>401</v>
      </c>
    </row>
    <row r="2" spans="1:3">
      <c r="A2" s="5">
        <v>43831</v>
      </c>
      <c r="B2" s="6">
        <f t="shared" ref="B2:B67" si="0">A2</f>
        <v>43831</v>
      </c>
      <c r="C2" s="7" t="s">
        <v>402</v>
      </c>
    </row>
    <row r="3" spans="1:3">
      <c r="A3" s="5">
        <v>43843</v>
      </c>
      <c r="B3" s="6">
        <f t="shared" si="0"/>
        <v>43843</v>
      </c>
      <c r="C3" s="7" t="s">
        <v>403</v>
      </c>
    </row>
    <row r="4" spans="1:3">
      <c r="A4" s="5">
        <v>43872</v>
      </c>
      <c r="B4" s="6">
        <f t="shared" si="0"/>
        <v>43872</v>
      </c>
      <c r="C4" s="7" t="s">
        <v>404</v>
      </c>
    </row>
    <row r="5" spans="1:3">
      <c r="A5" s="5">
        <v>43884</v>
      </c>
      <c r="B5" s="6">
        <f t="shared" si="0"/>
        <v>43884</v>
      </c>
      <c r="C5" s="7" t="s">
        <v>405</v>
      </c>
    </row>
    <row r="6" spans="1:3">
      <c r="A6" s="5">
        <v>43885</v>
      </c>
      <c r="B6" s="6">
        <f t="shared" si="0"/>
        <v>43885</v>
      </c>
      <c r="C6" s="7" t="s">
        <v>406</v>
      </c>
    </row>
    <row r="7" spans="1:3">
      <c r="A7" s="5">
        <v>43910</v>
      </c>
      <c r="B7" s="6">
        <f t="shared" si="0"/>
        <v>43910</v>
      </c>
      <c r="C7" s="7" t="s">
        <v>407</v>
      </c>
    </row>
    <row r="8" spans="1:3">
      <c r="A8" s="5">
        <v>43950</v>
      </c>
      <c r="B8" s="6">
        <f t="shared" si="0"/>
        <v>43950</v>
      </c>
      <c r="C8" s="7" t="s">
        <v>408</v>
      </c>
    </row>
    <row r="9" spans="1:3">
      <c r="A9" s="5">
        <v>43954</v>
      </c>
      <c r="B9" s="6">
        <f t="shared" si="0"/>
        <v>43954</v>
      </c>
      <c r="C9" s="7" t="s">
        <v>409</v>
      </c>
    </row>
    <row r="10" spans="1:3">
      <c r="A10" s="5">
        <v>43955</v>
      </c>
      <c r="B10" s="6">
        <f t="shared" si="0"/>
        <v>43955</v>
      </c>
      <c r="C10" s="7" t="s">
        <v>410</v>
      </c>
    </row>
    <row r="11" spans="1:3">
      <c r="A11" s="5">
        <v>43956</v>
      </c>
      <c r="B11" s="6">
        <f t="shared" si="0"/>
        <v>43956</v>
      </c>
      <c r="C11" s="7" t="s">
        <v>411</v>
      </c>
    </row>
    <row r="12" spans="1:3">
      <c r="A12" s="5">
        <v>43957</v>
      </c>
      <c r="B12" s="6">
        <f>A12</f>
        <v>43957</v>
      </c>
      <c r="C12" s="7" t="s">
        <v>412</v>
      </c>
    </row>
    <row r="13" spans="1:3">
      <c r="A13" s="5">
        <v>44035</v>
      </c>
      <c r="B13" s="6">
        <f t="shared" si="0"/>
        <v>44035</v>
      </c>
      <c r="C13" s="7" t="s">
        <v>413</v>
      </c>
    </row>
    <row r="14" spans="1:3">
      <c r="A14" s="5">
        <v>44036</v>
      </c>
      <c r="B14" s="6">
        <f t="shared" si="0"/>
        <v>44036</v>
      </c>
      <c r="C14" s="7" t="s">
        <v>414</v>
      </c>
    </row>
    <row r="15" spans="1:3">
      <c r="A15" s="5">
        <v>44053</v>
      </c>
      <c r="B15" s="6">
        <f t="shared" si="0"/>
        <v>44053</v>
      </c>
      <c r="C15" s="7" t="s">
        <v>415</v>
      </c>
    </row>
    <row r="16" spans="1:3">
      <c r="A16" s="5">
        <v>44095</v>
      </c>
      <c r="B16" s="6">
        <f t="shared" si="0"/>
        <v>44095</v>
      </c>
      <c r="C16" s="7" t="s">
        <v>416</v>
      </c>
    </row>
    <row r="17" spans="1:3">
      <c r="A17" s="5">
        <v>44096</v>
      </c>
      <c r="B17" s="6">
        <f t="shared" si="0"/>
        <v>44096</v>
      </c>
      <c r="C17" s="7" t="s">
        <v>417</v>
      </c>
    </row>
    <row r="18" spans="1:3">
      <c r="A18" s="5">
        <v>44138</v>
      </c>
      <c r="B18" s="6">
        <f t="shared" si="0"/>
        <v>44138</v>
      </c>
      <c r="C18" s="7" t="s">
        <v>418</v>
      </c>
    </row>
    <row r="19" spans="1:3">
      <c r="A19" s="5">
        <v>44158</v>
      </c>
      <c r="B19" s="6">
        <f t="shared" si="0"/>
        <v>44158</v>
      </c>
      <c r="C19" s="7" t="s">
        <v>419</v>
      </c>
    </row>
    <row r="20" spans="1:3">
      <c r="A20" s="5">
        <v>44197</v>
      </c>
      <c r="B20" s="6">
        <f t="shared" si="0"/>
        <v>44197</v>
      </c>
      <c r="C20" s="7" t="s">
        <v>402</v>
      </c>
    </row>
    <row r="21" spans="1:3">
      <c r="A21" s="5">
        <v>44207</v>
      </c>
      <c r="B21" s="6">
        <f t="shared" si="0"/>
        <v>44207</v>
      </c>
      <c r="C21" s="7" t="s">
        <v>403</v>
      </c>
    </row>
    <row r="22" spans="1:3">
      <c r="A22" s="5">
        <v>44238</v>
      </c>
      <c r="B22" s="6">
        <f t="shared" si="0"/>
        <v>44238</v>
      </c>
      <c r="C22" s="7" t="s">
        <v>404</v>
      </c>
    </row>
    <row r="23" spans="1:3">
      <c r="A23" s="5">
        <v>44250</v>
      </c>
      <c r="B23" s="6">
        <f t="shared" si="0"/>
        <v>44250</v>
      </c>
      <c r="C23" s="7" t="s">
        <v>405</v>
      </c>
    </row>
    <row r="24" spans="1:3">
      <c r="A24" s="5">
        <v>44275</v>
      </c>
      <c r="B24" s="6">
        <f t="shared" si="0"/>
        <v>44275</v>
      </c>
      <c r="C24" s="7" t="s">
        <v>407</v>
      </c>
    </row>
    <row r="25" spans="1:3">
      <c r="A25" s="5">
        <v>44315</v>
      </c>
      <c r="B25" s="6">
        <f t="shared" si="0"/>
        <v>44315</v>
      </c>
      <c r="C25" s="7" t="s">
        <v>408</v>
      </c>
    </row>
    <row r="26" spans="1:3">
      <c r="A26" s="5">
        <v>44319</v>
      </c>
      <c r="B26" s="6">
        <f t="shared" si="0"/>
        <v>44319</v>
      </c>
      <c r="C26" s="7" t="s">
        <v>409</v>
      </c>
    </row>
    <row r="27" spans="1:3">
      <c r="A27" s="5">
        <v>44320</v>
      </c>
      <c r="B27" s="6">
        <f t="shared" si="0"/>
        <v>44320</v>
      </c>
      <c r="C27" s="7" t="s">
        <v>410</v>
      </c>
    </row>
    <row r="28" spans="1:3">
      <c r="A28" s="5">
        <v>44321</v>
      </c>
      <c r="B28" s="6">
        <f t="shared" si="0"/>
        <v>44321</v>
      </c>
      <c r="C28" s="7" t="s">
        <v>411</v>
      </c>
    </row>
    <row r="29" spans="1:3">
      <c r="A29" s="5">
        <v>44399</v>
      </c>
      <c r="B29" s="6">
        <f t="shared" si="0"/>
        <v>44399</v>
      </c>
      <c r="C29" s="7" t="s">
        <v>413</v>
      </c>
    </row>
    <row r="30" spans="1:3">
      <c r="A30" s="5">
        <v>44400</v>
      </c>
      <c r="B30" s="6">
        <f>A30</f>
        <v>44400</v>
      </c>
      <c r="C30" s="7" t="s">
        <v>414</v>
      </c>
    </row>
    <row r="31" spans="1:3">
      <c r="A31" s="5">
        <v>44416</v>
      </c>
      <c r="B31" s="6">
        <f t="shared" si="0"/>
        <v>44416</v>
      </c>
      <c r="C31" s="7" t="s">
        <v>415</v>
      </c>
    </row>
    <row r="32" spans="1:3">
      <c r="A32" s="5">
        <v>44417</v>
      </c>
      <c r="B32" s="6">
        <f t="shared" ref="B32" si="1">A32</f>
        <v>44417</v>
      </c>
      <c r="C32" s="7" t="s">
        <v>406</v>
      </c>
    </row>
    <row r="33" spans="1:3">
      <c r="A33" s="5">
        <v>44459</v>
      </c>
      <c r="B33" s="6">
        <f t="shared" si="0"/>
        <v>44459</v>
      </c>
      <c r="C33" s="7" t="s">
        <v>416</v>
      </c>
    </row>
    <row r="34" spans="1:3">
      <c r="A34" s="5">
        <v>44462</v>
      </c>
      <c r="B34" s="6">
        <f t="shared" si="0"/>
        <v>44462</v>
      </c>
      <c r="C34" s="7" t="s">
        <v>417</v>
      </c>
    </row>
    <row r="35" spans="1:3">
      <c r="A35" s="5">
        <v>44503</v>
      </c>
      <c r="B35" s="6">
        <f t="shared" si="0"/>
        <v>44503</v>
      </c>
      <c r="C35" s="7" t="s">
        <v>418</v>
      </c>
    </row>
    <row r="36" spans="1:3">
      <c r="A36" s="5">
        <v>44523</v>
      </c>
      <c r="B36" s="6">
        <f t="shared" si="0"/>
        <v>44523</v>
      </c>
      <c r="C36" s="7" t="s">
        <v>419</v>
      </c>
    </row>
    <row r="37" spans="1:3">
      <c r="A37" s="5">
        <v>44562</v>
      </c>
      <c r="B37" s="6">
        <f t="shared" si="0"/>
        <v>44562</v>
      </c>
      <c r="C37" s="7" t="s">
        <v>402</v>
      </c>
    </row>
    <row r="38" spans="1:3">
      <c r="A38" s="5">
        <v>44571</v>
      </c>
      <c r="B38" s="6">
        <f t="shared" si="0"/>
        <v>44571</v>
      </c>
      <c r="C38" s="7" t="s">
        <v>403</v>
      </c>
    </row>
    <row r="39" spans="1:3">
      <c r="A39" s="5">
        <v>44603</v>
      </c>
      <c r="B39" s="6">
        <f t="shared" si="0"/>
        <v>44603</v>
      </c>
      <c r="C39" s="7" t="s">
        <v>404</v>
      </c>
    </row>
    <row r="40" spans="1:3">
      <c r="A40" s="5">
        <v>44615</v>
      </c>
      <c r="B40" s="6">
        <f t="shared" si="0"/>
        <v>44615</v>
      </c>
      <c r="C40" s="7" t="s">
        <v>405</v>
      </c>
    </row>
    <row r="41" spans="1:3">
      <c r="A41" s="5">
        <v>44641</v>
      </c>
      <c r="B41" s="6">
        <f t="shared" si="0"/>
        <v>44641</v>
      </c>
      <c r="C41" s="7" t="s">
        <v>407</v>
      </c>
    </row>
    <row r="42" spans="1:3">
      <c r="A42" s="5">
        <v>44680</v>
      </c>
      <c r="B42" s="6">
        <f t="shared" si="0"/>
        <v>44680</v>
      </c>
      <c r="C42" s="7" t="s">
        <v>408</v>
      </c>
    </row>
    <row r="43" spans="1:3">
      <c r="A43" s="5">
        <v>44684</v>
      </c>
      <c r="B43" s="6">
        <f t="shared" si="0"/>
        <v>44684</v>
      </c>
      <c r="C43" s="7" t="s">
        <v>409</v>
      </c>
    </row>
    <row r="44" spans="1:3">
      <c r="A44" s="5">
        <v>44685</v>
      </c>
      <c r="B44" s="6">
        <f t="shared" si="0"/>
        <v>44685</v>
      </c>
      <c r="C44" s="7" t="s">
        <v>410</v>
      </c>
    </row>
    <row r="45" spans="1:3">
      <c r="A45" s="5">
        <v>44686</v>
      </c>
      <c r="B45" s="6">
        <f t="shared" si="0"/>
        <v>44686</v>
      </c>
      <c r="C45" s="7" t="s">
        <v>411</v>
      </c>
    </row>
    <row r="46" spans="1:3">
      <c r="A46" s="5">
        <v>44760</v>
      </c>
      <c r="B46" s="6">
        <f t="shared" si="0"/>
        <v>44760</v>
      </c>
      <c r="C46" s="7" t="s">
        <v>413</v>
      </c>
    </row>
    <row r="47" spans="1:3">
      <c r="A47" s="5">
        <v>44784</v>
      </c>
      <c r="B47" s="6">
        <f t="shared" si="0"/>
        <v>44784</v>
      </c>
      <c r="C47" s="7" t="s">
        <v>420</v>
      </c>
    </row>
    <row r="48" spans="1:3">
      <c r="A48" s="5">
        <v>44823</v>
      </c>
      <c r="B48" s="6">
        <f t="shared" si="0"/>
        <v>44823</v>
      </c>
      <c r="C48" s="7" t="s">
        <v>416</v>
      </c>
    </row>
    <row r="49" spans="1:3">
      <c r="A49" s="5">
        <v>44827</v>
      </c>
      <c r="B49" s="6">
        <f t="shared" si="0"/>
        <v>44827</v>
      </c>
      <c r="C49" s="7" t="s">
        <v>417</v>
      </c>
    </row>
    <row r="50" spans="1:3">
      <c r="A50" s="5">
        <v>44844</v>
      </c>
      <c r="B50" s="6">
        <f t="shared" si="0"/>
        <v>44844</v>
      </c>
      <c r="C50" s="7" t="s">
        <v>414</v>
      </c>
    </row>
    <row r="51" spans="1:3">
      <c r="A51" s="5">
        <v>44868</v>
      </c>
      <c r="B51" s="6">
        <f t="shared" si="0"/>
        <v>44868</v>
      </c>
      <c r="C51" s="7" t="s">
        <v>418</v>
      </c>
    </row>
    <row r="52" spans="1:3">
      <c r="A52" s="5">
        <v>44888</v>
      </c>
      <c r="B52" s="6">
        <f t="shared" si="0"/>
        <v>44888</v>
      </c>
      <c r="C52" s="7" t="s">
        <v>419</v>
      </c>
    </row>
    <row r="53" spans="1:3">
      <c r="A53" s="5">
        <v>44927</v>
      </c>
      <c r="B53" s="6">
        <f t="shared" si="0"/>
        <v>44927</v>
      </c>
      <c r="C53" s="7" t="s">
        <v>402</v>
      </c>
    </row>
    <row r="54" spans="1:3">
      <c r="A54" s="5">
        <v>44928</v>
      </c>
      <c r="B54" s="6">
        <f t="shared" si="0"/>
        <v>44928</v>
      </c>
      <c r="C54" s="7" t="s">
        <v>412</v>
      </c>
    </row>
    <row r="55" spans="1:3">
      <c r="A55" s="5">
        <v>44935</v>
      </c>
      <c r="B55" s="6">
        <f t="shared" si="0"/>
        <v>44935</v>
      </c>
      <c r="C55" s="7" t="s">
        <v>403</v>
      </c>
    </row>
    <row r="56" spans="1:3">
      <c r="A56" s="5">
        <v>44968</v>
      </c>
      <c r="B56" s="6">
        <f t="shared" si="0"/>
        <v>44968</v>
      </c>
      <c r="C56" s="7" t="s">
        <v>404</v>
      </c>
    </row>
    <row r="57" spans="1:3">
      <c r="A57" s="5">
        <v>44980</v>
      </c>
      <c r="B57" s="6">
        <f t="shared" si="0"/>
        <v>44980</v>
      </c>
      <c r="C57" s="7" t="s">
        <v>405</v>
      </c>
    </row>
    <row r="58" spans="1:3">
      <c r="A58" s="5">
        <v>45006</v>
      </c>
      <c r="B58" s="6">
        <f t="shared" si="0"/>
        <v>45006</v>
      </c>
      <c r="C58" s="7" t="s">
        <v>407</v>
      </c>
    </row>
    <row r="59" spans="1:3">
      <c r="A59" s="5">
        <v>45045</v>
      </c>
      <c r="B59" s="6">
        <f t="shared" si="0"/>
        <v>45045</v>
      </c>
      <c r="C59" s="7" t="s">
        <v>408</v>
      </c>
    </row>
    <row r="60" spans="1:3">
      <c r="A60" s="5">
        <v>45049</v>
      </c>
      <c r="B60" s="6">
        <f t="shared" si="0"/>
        <v>45049</v>
      </c>
      <c r="C60" s="7" t="s">
        <v>409</v>
      </c>
    </row>
    <row r="61" spans="1:3">
      <c r="A61" s="5">
        <v>45050</v>
      </c>
      <c r="B61" s="6">
        <f t="shared" si="0"/>
        <v>45050</v>
      </c>
      <c r="C61" s="7" t="s">
        <v>410</v>
      </c>
    </row>
    <row r="62" spans="1:3">
      <c r="A62" s="5">
        <v>45051</v>
      </c>
      <c r="B62" s="6">
        <f t="shared" si="0"/>
        <v>45051</v>
      </c>
      <c r="C62" s="7" t="s">
        <v>411</v>
      </c>
    </row>
    <row r="63" spans="1:3">
      <c r="A63" s="5">
        <v>45124</v>
      </c>
      <c r="B63" s="6">
        <f t="shared" si="0"/>
        <v>45124</v>
      </c>
      <c r="C63" s="7" t="s">
        <v>413</v>
      </c>
    </row>
    <row r="64" spans="1:3">
      <c r="A64" s="5">
        <v>45149</v>
      </c>
      <c r="B64" s="6">
        <f t="shared" si="0"/>
        <v>45149</v>
      </c>
      <c r="C64" s="7" t="s">
        <v>420</v>
      </c>
    </row>
    <row r="65" spans="1:3">
      <c r="A65" s="5">
        <v>45187</v>
      </c>
      <c r="B65" s="6">
        <f t="shared" si="0"/>
        <v>45187</v>
      </c>
      <c r="C65" s="7" t="s">
        <v>416</v>
      </c>
    </row>
    <row r="66" spans="1:3">
      <c r="A66" s="5">
        <v>45192</v>
      </c>
      <c r="B66" s="6">
        <f t="shared" si="0"/>
        <v>45192</v>
      </c>
      <c r="C66" s="7" t="s">
        <v>417</v>
      </c>
    </row>
    <row r="67" spans="1:3">
      <c r="A67" s="5">
        <v>45208</v>
      </c>
      <c r="B67" s="6">
        <f t="shared" si="0"/>
        <v>45208</v>
      </c>
      <c r="C67" s="7" t="s">
        <v>414</v>
      </c>
    </row>
    <row r="68" spans="1:3">
      <c r="A68" s="5">
        <v>45233</v>
      </c>
      <c r="B68" s="6">
        <f t="shared" ref="B68:B89" si="2">A68</f>
        <v>45233</v>
      </c>
      <c r="C68" s="7" t="s">
        <v>418</v>
      </c>
    </row>
    <row r="69" spans="1:3">
      <c r="A69" s="5">
        <v>45253</v>
      </c>
      <c r="B69" s="6">
        <f t="shared" si="2"/>
        <v>45253</v>
      </c>
      <c r="C69" s="7" t="s">
        <v>419</v>
      </c>
    </row>
    <row r="70" spans="1:3">
      <c r="A70" s="5">
        <v>45292</v>
      </c>
      <c r="B70" s="6">
        <f t="shared" si="2"/>
        <v>45292</v>
      </c>
      <c r="C70" s="7" t="s">
        <v>402</v>
      </c>
    </row>
    <row r="71" spans="1:3">
      <c r="A71" s="5">
        <v>45299</v>
      </c>
      <c r="B71" s="6">
        <f t="shared" si="2"/>
        <v>45299</v>
      </c>
      <c r="C71" s="7" t="s">
        <v>403</v>
      </c>
    </row>
    <row r="72" spans="1:3">
      <c r="A72" s="5">
        <v>45333</v>
      </c>
      <c r="B72" s="6">
        <f t="shared" si="2"/>
        <v>45333</v>
      </c>
      <c r="C72" s="7" t="s">
        <v>404</v>
      </c>
    </row>
    <row r="73" spans="1:3">
      <c r="A73" s="5">
        <v>45334</v>
      </c>
      <c r="B73" s="6">
        <f t="shared" si="2"/>
        <v>45334</v>
      </c>
      <c r="C73" s="7" t="s">
        <v>457</v>
      </c>
    </row>
    <row r="74" spans="1:3">
      <c r="A74" s="5">
        <v>45345</v>
      </c>
      <c r="B74" s="6">
        <f t="shared" si="2"/>
        <v>45345</v>
      </c>
      <c r="C74" s="7" t="s">
        <v>458</v>
      </c>
    </row>
    <row r="75" spans="1:3">
      <c r="A75" s="5">
        <v>45371</v>
      </c>
      <c r="B75" s="6">
        <f t="shared" si="2"/>
        <v>45371</v>
      </c>
      <c r="C75" s="7" t="s">
        <v>407</v>
      </c>
    </row>
    <row r="76" spans="1:3">
      <c r="A76" s="5">
        <v>45411</v>
      </c>
      <c r="B76" s="6">
        <f t="shared" si="2"/>
        <v>45411</v>
      </c>
      <c r="C76" s="7" t="s">
        <v>408</v>
      </c>
    </row>
    <row r="77" spans="1:3">
      <c r="A77" s="5">
        <v>45415</v>
      </c>
      <c r="B77" s="6">
        <f t="shared" si="2"/>
        <v>45415</v>
      </c>
      <c r="C77" s="7" t="s">
        <v>409</v>
      </c>
    </row>
    <row r="78" spans="1:3">
      <c r="A78" s="5">
        <v>45416</v>
      </c>
      <c r="B78" s="6">
        <f t="shared" si="2"/>
        <v>45416</v>
      </c>
      <c r="C78" s="7" t="s">
        <v>410</v>
      </c>
    </row>
    <row r="79" spans="1:3">
      <c r="A79" s="5">
        <v>45417</v>
      </c>
      <c r="B79" s="6">
        <f t="shared" si="2"/>
        <v>45417</v>
      </c>
      <c r="C79" s="7" t="s">
        <v>411</v>
      </c>
    </row>
    <row r="80" spans="1:3">
      <c r="A80" s="5">
        <v>45418</v>
      </c>
      <c r="B80" s="6">
        <f t="shared" si="2"/>
        <v>45418</v>
      </c>
      <c r="C80" s="7" t="s">
        <v>457</v>
      </c>
    </row>
    <row r="81" spans="1:3">
      <c r="A81" s="5">
        <v>45488</v>
      </c>
      <c r="B81" s="6">
        <f t="shared" si="2"/>
        <v>45488</v>
      </c>
      <c r="C81" s="7" t="s">
        <v>413</v>
      </c>
    </row>
    <row r="82" spans="1:3">
      <c r="A82" s="5">
        <v>45515</v>
      </c>
      <c r="B82" s="6">
        <f t="shared" si="2"/>
        <v>45515</v>
      </c>
      <c r="C82" s="7" t="s">
        <v>420</v>
      </c>
    </row>
    <row r="83" spans="1:3">
      <c r="A83" s="5">
        <v>45516</v>
      </c>
      <c r="B83" s="6">
        <f t="shared" si="2"/>
        <v>45516</v>
      </c>
      <c r="C83" s="7" t="s">
        <v>457</v>
      </c>
    </row>
    <row r="84" spans="1:3">
      <c r="A84" s="5">
        <v>45551</v>
      </c>
      <c r="B84" s="6">
        <f t="shared" si="2"/>
        <v>45551</v>
      </c>
      <c r="C84" s="7" t="s">
        <v>416</v>
      </c>
    </row>
    <row r="85" spans="1:3">
      <c r="A85" s="5">
        <v>45557</v>
      </c>
      <c r="B85" s="6">
        <f t="shared" si="2"/>
        <v>45557</v>
      </c>
      <c r="C85" s="7" t="s">
        <v>417</v>
      </c>
    </row>
    <row r="86" spans="1:3">
      <c r="A86" s="5">
        <v>45558</v>
      </c>
      <c r="B86" s="6">
        <f t="shared" si="2"/>
        <v>45558</v>
      </c>
      <c r="C86" s="7" t="s">
        <v>457</v>
      </c>
    </row>
    <row r="87" spans="1:3">
      <c r="A87" s="5">
        <v>45579</v>
      </c>
      <c r="B87" s="6">
        <f t="shared" si="2"/>
        <v>45579</v>
      </c>
      <c r="C87" s="7" t="s">
        <v>459</v>
      </c>
    </row>
    <row r="88" spans="1:3">
      <c r="A88" s="5">
        <v>45599</v>
      </c>
      <c r="B88" s="6">
        <f t="shared" si="2"/>
        <v>45599</v>
      </c>
      <c r="C88" s="7" t="s">
        <v>418</v>
      </c>
    </row>
    <row r="89" spans="1:3">
      <c r="A89" s="5">
        <v>45600</v>
      </c>
      <c r="B89" s="6">
        <f t="shared" si="2"/>
        <v>45600</v>
      </c>
      <c r="C89" s="7" t="s">
        <v>457</v>
      </c>
    </row>
    <row r="90" spans="1:3">
      <c r="A90" s="5">
        <v>45619</v>
      </c>
      <c r="B90" s="6">
        <f>A90</f>
        <v>45619</v>
      </c>
      <c r="C90" s="7" t="s">
        <v>419</v>
      </c>
    </row>
    <row r="91" spans="1:3">
      <c r="A91" s="101">
        <v>45658</v>
      </c>
      <c r="B91" s="6">
        <f t="shared" ref="B91:B127" si="3">A91</f>
        <v>45658</v>
      </c>
      <c r="C91" s="7" t="s">
        <v>402</v>
      </c>
    </row>
    <row r="92" spans="1:3">
      <c r="A92" s="101">
        <v>45670</v>
      </c>
      <c r="B92" s="6">
        <f t="shared" si="3"/>
        <v>45670</v>
      </c>
      <c r="C92" s="7" t="s">
        <v>403</v>
      </c>
    </row>
    <row r="93" spans="1:3">
      <c r="A93" s="101">
        <v>45699</v>
      </c>
      <c r="B93" s="6">
        <f t="shared" si="3"/>
        <v>45699</v>
      </c>
      <c r="C93" s="7" t="s">
        <v>404</v>
      </c>
    </row>
    <row r="94" spans="1:3">
      <c r="A94" s="101">
        <v>45711</v>
      </c>
      <c r="B94" s="6">
        <f t="shared" si="3"/>
        <v>45711</v>
      </c>
      <c r="C94" s="7" t="s">
        <v>458</v>
      </c>
    </row>
    <row r="95" spans="1:3">
      <c r="A95" s="101">
        <v>45712</v>
      </c>
      <c r="B95" s="6">
        <f t="shared" si="3"/>
        <v>45712</v>
      </c>
      <c r="C95" s="7" t="s">
        <v>457</v>
      </c>
    </row>
    <row r="96" spans="1:3">
      <c r="A96" s="101">
        <v>45736</v>
      </c>
      <c r="B96" s="6">
        <f t="shared" si="3"/>
        <v>45736</v>
      </c>
      <c r="C96" s="7" t="s">
        <v>407</v>
      </c>
    </row>
    <row r="97" spans="1:3">
      <c r="A97" s="101">
        <v>45776</v>
      </c>
      <c r="B97" s="6">
        <f t="shared" si="3"/>
        <v>45776</v>
      </c>
      <c r="C97" s="7" t="s">
        <v>408</v>
      </c>
    </row>
    <row r="98" spans="1:3">
      <c r="A98" s="101">
        <v>45780</v>
      </c>
      <c r="B98" s="6">
        <f t="shared" si="3"/>
        <v>45780</v>
      </c>
      <c r="C98" s="7" t="s">
        <v>409</v>
      </c>
    </row>
    <row r="99" spans="1:3">
      <c r="A99" s="101">
        <v>45781</v>
      </c>
      <c r="B99" s="6">
        <f t="shared" si="3"/>
        <v>45781</v>
      </c>
      <c r="C99" s="7" t="s">
        <v>410</v>
      </c>
    </row>
    <row r="100" spans="1:3">
      <c r="A100" s="101">
        <v>45782</v>
      </c>
      <c r="B100" s="6">
        <f t="shared" si="3"/>
        <v>45782</v>
      </c>
      <c r="C100" s="7" t="s">
        <v>411</v>
      </c>
    </row>
    <row r="101" spans="1:3">
      <c r="A101" s="101">
        <v>45783</v>
      </c>
      <c r="B101" s="6">
        <f t="shared" si="3"/>
        <v>45783</v>
      </c>
      <c r="C101" s="7" t="s">
        <v>457</v>
      </c>
    </row>
    <row r="102" spans="1:3">
      <c r="A102" s="101">
        <v>45859</v>
      </c>
      <c r="B102" s="6">
        <f t="shared" si="3"/>
        <v>45859</v>
      </c>
      <c r="C102" s="7" t="s">
        <v>413</v>
      </c>
    </row>
    <row r="103" spans="1:3">
      <c r="A103" s="101">
        <v>45880</v>
      </c>
      <c r="B103" s="6">
        <f t="shared" si="3"/>
        <v>45880</v>
      </c>
      <c r="C103" s="7" t="s">
        <v>420</v>
      </c>
    </row>
    <row r="104" spans="1:3">
      <c r="A104" s="101">
        <v>45915</v>
      </c>
      <c r="B104" s="6">
        <f t="shared" si="3"/>
        <v>45915</v>
      </c>
      <c r="C104" s="7" t="s">
        <v>416</v>
      </c>
    </row>
    <row r="105" spans="1:3">
      <c r="A105" s="101">
        <v>45923</v>
      </c>
      <c r="B105" s="6">
        <f t="shared" si="3"/>
        <v>45923</v>
      </c>
      <c r="C105" s="7" t="s">
        <v>417</v>
      </c>
    </row>
    <row r="106" spans="1:3">
      <c r="A106" s="101">
        <v>45943</v>
      </c>
      <c r="B106" s="6">
        <f t="shared" si="3"/>
        <v>45943</v>
      </c>
      <c r="C106" s="7" t="s">
        <v>459</v>
      </c>
    </row>
    <row r="107" spans="1:3">
      <c r="A107" s="101">
        <v>45964</v>
      </c>
      <c r="B107" s="6">
        <f t="shared" si="3"/>
        <v>45964</v>
      </c>
      <c r="C107" s="7" t="s">
        <v>418</v>
      </c>
    </row>
    <row r="108" spans="1:3">
      <c r="A108" s="101">
        <v>45984</v>
      </c>
      <c r="B108" s="6">
        <f t="shared" si="3"/>
        <v>45984</v>
      </c>
      <c r="C108" s="7" t="s">
        <v>419</v>
      </c>
    </row>
    <row r="109" spans="1:3">
      <c r="A109" s="101">
        <v>45985</v>
      </c>
      <c r="B109" s="6">
        <f t="shared" si="3"/>
        <v>45985</v>
      </c>
      <c r="C109" s="7" t="s">
        <v>457</v>
      </c>
    </row>
    <row r="110" spans="1:3">
      <c r="A110" s="101">
        <v>46023</v>
      </c>
      <c r="B110" s="102">
        <f t="shared" si="3"/>
        <v>46023</v>
      </c>
      <c r="C110" s="7" t="s">
        <v>402</v>
      </c>
    </row>
    <row r="111" spans="1:3">
      <c r="A111" s="101">
        <v>46034</v>
      </c>
      <c r="B111" s="102">
        <f t="shared" si="3"/>
        <v>46034</v>
      </c>
      <c r="C111" s="7" t="s">
        <v>403</v>
      </c>
    </row>
    <row r="112" spans="1:3">
      <c r="A112" s="101">
        <v>46064</v>
      </c>
      <c r="B112" s="102">
        <f t="shared" si="3"/>
        <v>46064</v>
      </c>
      <c r="C112" s="7" t="s">
        <v>404</v>
      </c>
    </row>
    <row r="113" spans="1:3">
      <c r="A113" s="101">
        <v>46076</v>
      </c>
      <c r="B113" s="102">
        <f t="shared" si="3"/>
        <v>46076</v>
      </c>
      <c r="C113" s="7" t="s">
        <v>458</v>
      </c>
    </row>
    <row r="114" spans="1:3">
      <c r="A114" s="101">
        <v>46101</v>
      </c>
      <c r="B114" s="102">
        <f t="shared" si="3"/>
        <v>46101</v>
      </c>
      <c r="C114" s="7" t="s">
        <v>407</v>
      </c>
    </row>
    <row r="115" spans="1:3">
      <c r="A115" s="101">
        <v>46141</v>
      </c>
      <c r="B115" s="102">
        <f t="shared" si="3"/>
        <v>46141</v>
      </c>
      <c r="C115" s="7" t="s">
        <v>408</v>
      </c>
    </row>
    <row r="116" spans="1:3">
      <c r="A116" s="101">
        <v>46145</v>
      </c>
      <c r="B116" s="102">
        <f t="shared" si="3"/>
        <v>46145</v>
      </c>
      <c r="C116" s="7" t="s">
        <v>409</v>
      </c>
    </row>
    <row r="117" spans="1:3">
      <c r="A117" s="101">
        <v>46146</v>
      </c>
      <c r="B117" s="102">
        <f t="shared" si="3"/>
        <v>46146</v>
      </c>
      <c r="C117" s="7" t="s">
        <v>410</v>
      </c>
    </row>
    <row r="118" spans="1:3">
      <c r="A118" s="101">
        <v>46147</v>
      </c>
      <c r="B118" s="102">
        <f t="shared" si="3"/>
        <v>46147</v>
      </c>
      <c r="C118" s="7" t="s">
        <v>411</v>
      </c>
    </row>
    <row r="119" spans="1:3">
      <c r="A119" s="101">
        <v>46148</v>
      </c>
      <c r="B119" s="102">
        <f t="shared" si="3"/>
        <v>46148</v>
      </c>
      <c r="C119" s="7" t="s">
        <v>457</v>
      </c>
    </row>
    <row r="120" spans="1:3">
      <c r="A120" s="101">
        <v>46223</v>
      </c>
      <c r="B120" s="102">
        <f t="shared" si="3"/>
        <v>46223</v>
      </c>
      <c r="C120" s="7" t="s">
        <v>413</v>
      </c>
    </row>
    <row r="121" spans="1:3">
      <c r="A121" s="101">
        <v>46245</v>
      </c>
      <c r="B121" s="102">
        <f t="shared" si="3"/>
        <v>46245</v>
      </c>
      <c r="C121" s="7" t="s">
        <v>420</v>
      </c>
    </row>
    <row r="122" spans="1:3">
      <c r="A122" s="101">
        <v>46286</v>
      </c>
      <c r="B122" s="102">
        <f t="shared" si="3"/>
        <v>46286</v>
      </c>
      <c r="C122" s="7" t="s">
        <v>416</v>
      </c>
    </row>
    <row r="123" spans="1:3">
      <c r="A123" s="101">
        <v>46287</v>
      </c>
      <c r="B123" s="102">
        <f t="shared" si="3"/>
        <v>46287</v>
      </c>
      <c r="C123" s="7" t="s">
        <v>457</v>
      </c>
    </row>
    <row r="124" spans="1:3">
      <c r="A124" s="101">
        <v>46288</v>
      </c>
      <c r="B124" s="102">
        <f t="shared" si="3"/>
        <v>46288</v>
      </c>
      <c r="C124" s="7" t="s">
        <v>417</v>
      </c>
    </row>
    <row r="125" spans="1:3">
      <c r="A125" s="101">
        <v>46307</v>
      </c>
      <c r="B125" s="102">
        <f t="shared" si="3"/>
        <v>46307</v>
      </c>
      <c r="C125" s="7" t="s">
        <v>459</v>
      </c>
    </row>
    <row r="126" spans="1:3">
      <c r="A126" s="101">
        <v>46329</v>
      </c>
      <c r="B126" s="102">
        <f t="shared" si="3"/>
        <v>46329</v>
      </c>
      <c r="C126" s="7" t="s">
        <v>418</v>
      </c>
    </row>
    <row r="127" spans="1:3">
      <c r="A127" s="103">
        <v>46349</v>
      </c>
      <c r="B127" s="102">
        <f t="shared" si="3"/>
        <v>46349</v>
      </c>
      <c r="C127" s="7" t="s">
        <v>419</v>
      </c>
    </row>
    <row r="128" spans="1:3">
      <c r="A128" s="4"/>
      <c r="B128" s="4"/>
      <c r="C128" s="4"/>
    </row>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row r="2251" s="4" customFormat="1"/>
    <row r="2252" s="4" customFormat="1"/>
    <row r="2253" s="4" customFormat="1"/>
    <row r="2254" s="4" customFormat="1"/>
    <row r="2255" s="4" customFormat="1"/>
    <row r="2256" s="4" customFormat="1"/>
    <row r="2257" s="4" customFormat="1"/>
    <row r="2258" s="4" customFormat="1"/>
    <row r="2259" s="4" customFormat="1"/>
    <row r="2260" s="4" customFormat="1"/>
    <row r="2261" s="4" customFormat="1"/>
    <row r="2262" s="4" customFormat="1"/>
    <row r="2263" s="4" customFormat="1"/>
    <row r="2264" s="4" customFormat="1"/>
    <row r="2265" s="4" customFormat="1"/>
    <row r="2266" s="4" customFormat="1"/>
    <row r="2267" s="4" customFormat="1"/>
    <row r="2268" s="4" customFormat="1"/>
    <row r="2269" s="4" customFormat="1"/>
    <row r="2270" s="4" customFormat="1"/>
    <row r="2271" s="4" customFormat="1"/>
    <row r="2272" s="4" customFormat="1"/>
    <row r="2273" s="4" customFormat="1"/>
    <row r="2274" s="4" customFormat="1"/>
    <row r="2275" s="4" customFormat="1"/>
    <row r="2276" s="4" customFormat="1"/>
    <row r="2277" s="4" customFormat="1"/>
    <row r="2278" s="4" customFormat="1"/>
    <row r="2279" s="4" customFormat="1"/>
    <row r="2280" s="4" customFormat="1"/>
    <row r="2281" s="4" customFormat="1"/>
    <row r="2282" s="4" customFormat="1"/>
    <row r="2283" s="4" customFormat="1"/>
    <row r="2284" s="4" customFormat="1"/>
    <row r="2285" s="4" customFormat="1"/>
    <row r="2286" s="4" customFormat="1"/>
    <row r="2287" s="4" customFormat="1"/>
    <row r="2288" s="4" customFormat="1"/>
    <row r="2289" s="4" customFormat="1"/>
    <row r="2290" s="4" customFormat="1"/>
    <row r="2291" s="4" customFormat="1"/>
    <row r="2292" s="4" customFormat="1"/>
    <row r="2293" s="4" customFormat="1"/>
    <row r="2294" s="4" customFormat="1"/>
    <row r="2295" s="4" customFormat="1"/>
    <row r="2296" s="4" customFormat="1"/>
    <row r="2297" s="4" customFormat="1"/>
    <row r="2298" s="4" customFormat="1"/>
    <row r="2299" s="4" customFormat="1"/>
    <row r="2300" s="4" customFormat="1"/>
    <row r="2301" s="4" customFormat="1"/>
    <row r="2302" s="4" customFormat="1"/>
    <row r="2303" s="4" customFormat="1"/>
    <row r="2304" s="4" customFormat="1"/>
    <row r="2305" s="4" customFormat="1"/>
    <row r="2306" s="4" customFormat="1"/>
    <row r="2307" s="4" customFormat="1"/>
    <row r="2308" s="4" customFormat="1"/>
    <row r="2309" s="4" customFormat="1"/>
    <row r="2310" s="4" customFormat="1"/>
    <row r="2311" s="4" customFormat="1"/>
    <row r="2312" s="4" customFormat="1"/>
    <row r="2313" s="4" customFormat="1"/>
    <row r="2314" s="4" customFormat="1"/>
    <row r="2315" s="4" customFormat="1"/>
    <row r="2316" s="4" customFormat="1"/>
    <row r="2317" s="4" customFormat="1"/>
    <row r="2318" s="4" customFormat="1"/>
    <row r="2319" s="4" customFormat="1"/>
    <row r="2320" s="4" customFormat="1"/>
    <row r="2321" s="4" customFormat="1"/>
    <row r="2322" s="4" customFormat="1"/>
    <row r="2323" s="4" customFormat="1"/>
    <row r="2324" s="4" customFormat="1"/>
    <row r="2325" s="4" customFormat="1"/>
    <row r="2326" s="4" customFormat="1"/>
    <row r="2327" s="4" customFormat="1"/>
    <row r="2328" s="4" customFormat="1"/>
    <row r="2329" s="4" customFormat="1"/>
    <row r="2330" s="4" customFormat="1"/>
    <row r="2331" s="4" customFormat="1"/>
    <row r="2332" s="4" customFormat="1"/>
    <row r="2333" s="4" customFormat="1"/>
    <row r="2334" s="4" customFormat="1"/>
    <row r="2335" s="4" customFormat="1"/>
    <row r="2336" s="4" customFormat="1"/>
    <row r="2337" s="4" customFormat="1"/>
    <row r="2338" s="4" customFormat="1"/>
    <row r="2339" s="4" customFormat="1"/>
    <row r="2340" s="4" customFormat="1"/>
    <row r="2341" s="4" customFormat="1"/>
    <row r="2342" s="4" customFormat="1"/>
    <row r="2343" s="4" customFormat="1"/>
    <row r="2344" s="4" customFormat="1"/>
    <row r="2345" s="4" customFormat="1"/>
    <row r="2346" s="4" customFormat="1"/>
    <row r="2347" s="4" customFormat="1"/>
    <row r="2348" s="4" customFormat="1"/>
    <row r="2349" s="4" customFormat="1"/>
    <row r="2350" s="4" customFormat="1"/>
    <row r="2351" s="4" customFormat="1"/>
    <row r="2352" s="4" customFormat="1"/>
    <row r="2353" s="4" customFormat="1"/>
    <row r="2354" s="4" customFormat="1"/>
    <row r="2355" s="4" customFormat="1"/>
    <row r="2356" s="4" customFormat="1"/>
    <row r="2357" s="4" customFormat="1"/>
    <row r="2358" s="4" customFormat="1"/>
    <row r="2359" s="4" customFormat="1"/>
    <row r="2360" s="4" customFormat="1"/>
    <row r="2361" s="4" customFormat="1"/>
    <row r="2362" s="4" customFormat="1"/>
    <row r="2363" s="4" customFormat="1"/>
    <row r="2364" s="4" customFormat="1"/>
    <row r="2365" s="4" customFormat="1"/>
    <row r="2366" s="4" customFormat="1"/>
    <row r="2367" s="4" customFormat="1"/>
    <row r="2368" s="4" customFormat="1"/>
    <row r="2369" s="4" customFormat="1"/>
    <row r="2370" s="4" customFormat="1"/>
    <row r="2371" s="4" customFormat="1"/>
    <row r="2372" s="4" customFormat="1"/>
    <row r="2373" s="4" customFormat="1"/>
    <row r="2374" s="4" customFormat="1"/>
    <row r="2375" s="4" customFormat="1"/>
    <row r="2376" s="4" customFormat="1"/>
    <row r="2377" s="4" customFormat="1"/>
    <row r="2378" s="4" customFormat="1"/>
    <row r="2379" s="4" customFormat="1"/>
    <row r="2380" s="4" customFormat="1"/>
    <row r="2381" s="4" customFormat="1"/>
    <row r="2382" s="4" customFormat="1"/>
    <row r="2383" s="4" customFormat="1"/>
    <row r="2384" s="4" customFormat="1"/>
    <row r="2385" s="4" customFormat="1"/>
    <row r="2386" s="4" customFormat="1"/>
    <row r="2387" s="4" customFormat="1"/>
    <row r="2388" s="4" customFormat="1"/>
    <row r="2389" s="4" customFormat="1"/>
    <row r="2390" s="4" customFormat="1"/>
    <row r="2391" s="4" customFormat="1"/>
    <row r="2392" s="4" customFormat="1"/>
    <row r="2393" s="4" customFormat="1"/>
    <row r="2394" s="4" customFormat="1"/>
    <row r="2395" s="4" customFormat="1"/>
    <row r="2396" s="4" customFormat="1"/>
    <row r="2397" s="4" customFormat="1"/>
    <row r="2398" s="4" customFormat="1"/>
    <row r="2399" s="4" customFormat="1"/>
    <row r="2400" s="4" customFormat="1"/>
    <row r="2401" s="4" customFormat="1"/>
    <row r="2402" s="4" customFormat="1"/>
    <row r="2403" s="4" customFormat="1"/>
    <row r="2404" s="4" customFormat="1"/>
    <row r="2405" s="4" customFormat="1"/>
    <row r="2406" s="4" customFormat="1"/>
    <row r="2407" s="4" customFormat="1"/>
    <row r="2408" s="4" customFormat="1"/>
    <row r="2409" s="4" customFormat="1"/>
    <row r="2410" s="4" customFormat="1"/>
    <row r="2411" s="4" customFormat="1"/>
    <row r="2412" s="4" customFormat="1"/>
    <row r="2413" s="4" customFormat="1"/>
    <row r="2414" s="4" customFormat="1"/>
    <row r="2415" s="4" customFormat="1"/>
    <row r="2416" s="4" customFormat="1"/>
    <row r="2417" s="4" customFormat="1"/>
    <row r="2418" s="4" customFormat="1"/>
    <row r="2419" s="4" customFormat="1"/>
    <row r="2420" s="4" customFormat="1"/>
    <row r="2421" s="4" customFormat="1"/>
    <row r="2422" s="4" customFormat="1"/>
    <row r="2423" s="4" customFormat="1"/>
    <row r="2424" s="4" customFormat="1"/>
    <row r="2425" s="4" customFormat="1"/>
    <row r="2426" s="4" customFormat="1"/>
    <row r="2427" s="4" customFormat="1"/>
    <row r="2428" s="4" customFormat="1"/>
    <row r="2429" s="4" customFormat="1"/>
    <row r="2430" s="4" customFormat="1"/>
    <row r="2431" s="4" customFormat="1"/>
    <row r="2432" s="4" customFormat="1"/>
    <row r="2433" s="4" customFormat="1"/>
    <row r="2434" s="4" customFormat="1"/>
    <row r="2435" s="4" customFormat="1"/>
    <row r="2436" s="4" customFormat="1"/>
    <row r="2437" s="4" customFormat="1"/>
    <row r="2438" s="4" customFormat="1"/>
    <row r="2439" s="4" customFormat="1"/>
    <row r="2440" s="4" customFormat="1"/>
    <row r="2441" s="4" customFormat="1"/>
    <row r="2442" s="4" customFormat="1"/>
    <row r="2443" s="4" customFormat="1"/>
    <row r="2444" s="4" customFormat="1"/>
    <row r="2445" s="4" customFormat="1"/>
    <row r="2446" s="4" customFormat="1"/>
    <row r="2447" s="4" customFormat="1"/>
    <row r="2448" s="4" customFormat="1"/>
    <row r="2449" s="4" customFormat="1"/>
    <row r="2450" s="4" customFormat="1"/>
    <row r="2451" s="4" customFormat="1"/>
    <row r="2452" s="4" customFormat="1"/>
    <row r="2453" s="4" customFormat="1"/>
    <row r="2454" s="4" customFormat="1"/>
    <row r="2455" s="4" customFormat="1"/>
    <row r="2456" s="4" customFormat="1"/>
    <row r="2457" s="4" customFormat="1"/>
    <row r="2458" s="4" customFormat="1"/>
    <row r="2459" s="4" customFormat="1"/>
    <row r="2460" s="4" customFormat="1"/>
    <row r="2461" s="4" customFormat="1"/>
    <row r="2462" s="4" customFormat="1"/>
    <row r="2463" s="4" customFormat="1"/>
    <row r="2464" s="4" customFormat="1"/>
    <row r="2465" s="4" customFormat="1"/>
    <row r="2466" s="4" customFormat="1"/>
    <row r="2467" s="4" customFormat="1"/>
    <row r="2468" s="4" customFormat="1"/>
    <row r="2469" s="4" customFormat="1"/>
    <row r="2470" s="4" customFormat="1"/>
    <row r="2471" s="4" customFormat="1"/>
    <row r="2472" s="4" customFormat="1"/>
    <row r="2473" s="4" customFormat="1"/>
    <row r="2474" s="4" customFormat="1"/>
    <row r="2475" s="4" customFormat="1"/>
    <row r="2476" s="4" customFormat="1"/>
    <row r="2477" s="4" customFormat="1"/>
    <row r="2478" s="4" customFormat="1"/>
    <row r="2479" s="4" customFormat="1"/>
    <row r="2480" s="4" customFormat="1"/>
    <row r="2481" s="4" customFormat="1"/>
    <row r="2482" s="4" customFormat="1"/>
    <row r="2483" s="4" customFormat="1"/>
    <row r="2484" s="4" customFormat="1"/>
    <row r="2485" s="4" customFormat="1"/>
    <row r="2486" s="4" customFormat="1"/>
    <row r="2487" s="4" customFormat="1"/>
    <row r="2488" s="4" customFormat="1"/>
    <row r="2489" s="4" customFormat="1"/>
    <row r="2490" s="4" customFormat="1"/>
    <row r="2491" s="4" customFormat="1"/>
    <row r="2492" s="4" customFormat="1"/>
    <row r="2493" s="4" customFormat="1"/>
    <row r="2494" s="4" customFormat="1"/>
    <row r="2495" s="4" customFormat="1"/>
    <row r="2496" s="4" customFormat="1"/>
    <row r="2497" s="4" customFormat="1"/>
    <row r="2498" s="4" customFormat="1"/>
    <row r="2499" s="4" customFormat="1"/>
    <row r="2500" s="4" customFormat="1"/>
    <row r="2501" s="4" customFormat="1"/>
    <row r="2502" s="4" customFormat="1"/>
    <row r="2503" s="4" customFormat="1"/>
    <row r="2504" s="4" customFormat="1"/>
    <row r="2505" s="4" customFormat="1"/>
    <row r="2506" s="4" customFormat="1"/>
    <row r="2507" s="4" customFormat="1"/>
    <row r="2508" s="4" customFormat="1"/>
    <row r="2509" s="4" customFormat="1"/>
    <row r="2510" s="4" customFormat="1"/>
    <row r="2511" s="4" customFormat="1"/>
    <row r="2512" s="4" customFormat="1"/>
    <row r="2513" s="4" customFormat="1"/>
    <row r="2514" s="4" customFormat="1"/>
    <row r="2515" s="4" customFormat="1"/>
    <row r="2516" s="4" customFormat="1"/>
    <row r="2517" s="4" customFormat="1"/>
    <row r="2518" s="4" customFormat="1"/>
    <row r="2519" s="4" customFormat="1"/>
    <row r="2520" s="4" customFormat="1"/>
    <row r="2521" s="4" customFormat="1"/>
    <row r="2522" s="4" customFormat="1"/>
    <row r="2523" s="4" customFormat="1"/>
    <row r="2524" s="4" customFormat="1"/>
    <row r="2525" s="4" customFormat="1"/>
    <row r="2526" s="4" customFormat="1"/>
    <row r="2527" s="4" customFormat="1"/>
    <row r="2528" s="4" customFormat="1"/>
    <row r="2529" s="4" customFormat="1"/>
    <row r="2530" s="4" customFormat="1"/>
    <row r="2531" s="4" customFormat="1"/>
    <row r="2532" s="4" customFormat="1"/>
    <row r="2533" s="4" customFormat="1"/>
    <row r="2534" s="4" customFormat="1"/>
    <row r="2535" s="4" customFormat="1"/>
    <row r="2536" s="4" customFormat="1"/>
    <row r="2537" s="4" customFormat="1"/>
    <row r="2538" s="4" customFormat="1"/>
    <row r="2539" s="4" customFormat="1"/>
    <row r="2540" s="4" customFormat="1"/>
    <row r="2541" s="4" customFormat="1"/>
    <row r="2542" s="4" customFormat="1"/>
    <row r="2543" s="4" customFormat="1"/>
    <row r="2544" s="4" customFormat="1"/>
    <row r="2545" s="4" customFormat="1"/>
    <row r="2546" s="4" customFormat="1"/>
    <row r="2547" s="4" customFormat="1"/>
    <row r="2548" s="4" customFormat="1"/>
    <row r="2549" s="4" customFormat="1"/>
    <row r="2550" s="4" customFormat="1"/>
    <row r="2551" s="4" customFormat="1"/>
    <row r="2552" s="4" customFormat="1"/>
    <row r="2553" s="4" customFormat="1"/>
    <row r="2554" s="4" customFormat="1"/>
    <row r="2555" s="4" customFormat="1"/>
    <row r="2556" s="4" customFormat="1"/>
    <row r="2557" s="4" customFormat="1"/>
    <row r="2558" s="4" customFormat="1"/>
    <row r="2559" s="4" customFormat="1"/>
    <row r="2560" s="4" customFormat="1"/>
    <row r="2561" s="4" customFormat="1"/>
    <row r="2562" s="4" customFormat="1"/>
    <row r="2563" s="4" customFormat="1"/>
    <row r="2564" s="4" customFormat="1"/>
    <row r="2565" s="4" customFormat="1"/>
    <row r="2566" s="4" customFormat="1"/>
    <row r="2567" s="4" customFormat="1"/>
    <row r="2568" s="4" customFormat="1"/>
    <row r="2569" s="4" customFormat="1"/>
    <row r="2570" s="4" customFormat="1"/>
    <row r="2571" s="4" customFormat="1"/>
    <row r="2572" s="4" customFormat="1"/>
    <row r="2573" s="4" customFormat="1"/>
    <row r="2574" s="4" customFormat="1"/>
    <row r="2575" s="4" customFormat="1"/>
    <row r="2576" s="4" customFormat="1"/>
    <row r="2577" s="4" customFormat="1"/>
    <row r="2578" s="4" customFormat="1"/>
    <row r="2579" s="4" customFormat="1"/>
    <row r="2580" s="4" customFormat="1"/>
    <row r="2581" s="4" customFormat="1"/>
    <row r="2582" s="4" customFormat="1"/>
    <row r="2583" s="4" customFormat="1"/>
    <row r="2584" s="4" customFormat="1"/>
    <row r="2585" s="4" customFormat="1"/>
    <row r="2586" s="4" customFormat="1"/>
    <row r="2587" s="4" customFormat="1"/>
    <row r="2588" s="4" customFormat="1"/>
    <row r="2589" s="4" customFormat="1"/>
    <row r="2590" s="4" customFormat="1"/>
    <row r="2591" s="4" customFormat="1"/>
    <row r="2592" s="4" customFormat="1"/>
    <row r="2593" s="4" customFormat="1"/>
    <row r="2594" s="4" customFormat="1"/>
    <row r="2595" s="4" customFormat="1"/>
    <row r="2596" s="4" customFormat="1"/>
    <row r="2597" s="4" customFormat="1"/>
    <row r="2598" s="4" customFormat="1"/>
    <row r="2599" s="4" customFormat="1"/>
    <row r="2600" s="4" customFormat="1"/>
    <row r="2601" s="4" customFormat="1"/>
    <row r="2602" s="4" customFormat="1"/>
    <row r="2603" s="4" customFormat="1"/>
    <row r="2604" s="4" customFormat="1"/>
    <row r="2605" s="4" customFormat="1"/>
    <row r="2606" s="4" customFormat="1"/>
    <row r="2607" s="4" customFormat="1"/>
    <row r="2608" s="4" customFormat="1"/>
    <row r="2609" s="4" customFormat="1"/>
    <row r="2610" s="4" customFormat="1"/>
    <row r="2611" s="4" customFormat="1"/>
    <row r="2612" s="4" customFormat="1"/>
    <row r="2613" s="4" customFormat="1"/>
    <row r="2614" s="4" customFormat="1"/>
    <row r="2615" s="4" customFormat="1"/>
    <row r="2616" s="4" customFormat="1"/>
    <row r="2617" s="4" customFormat="1"/>
    <row r="2618" s="4" customFormat="1"/>
    <row r="2619" s="4" customFormat="1"/>
    <row r="2620" s="4" customFormat="1"/>
    <row r="2621" s="4" customFormat="1"/>
    <row r="2622" s="4" customFormat="1"/>
    <row r="2623" s="4" customFormat="1"/>
    <row r="2624" s="4" customFormat="1"/>
    <row r="2625" s="4" customFormat="1"/>
    <row r="2626" s="4" customFormat="1"/>
    <row r="2627" s="4" customFormat="1"/>
    <row r="2628" s="4" customFormat="1"/>
    <row r="2629" s="4" customFormat="1"/>
    <row r="2630" s="4" customFormat="1"/>
    <row r="2631" s="4" customFormat="1"/>
    <row r="2632" s="4" customFormat="1"/>
    <row r="2633" s="4" customFormat="1"/>
    <row r="2634" s="4" customFormat="1"/>
    <row r="2635" s="4" customFormat="1"/>
    <row r="2636" s="4" customFormat="1"/>
    <row r="2637" s="4" customFormat="1"/>
    <row r="2638" s="4" customFormat="1"/>
    <row r="2639" s="4" customFormat="1"/>
    <row r="2640" s="4" customFormat="1"/>
    <row r="2641" s="4" customFormat="1"/>
    <row r="2642" s="4" customFormat="1"/>
    <row r="2643" s="4" customFormat="1"/>
    <row r="2644" s="4" customFormat="1"/>
    <row r="2645" s="4" customFormat="1"/>
    <row r="2646" s="4" customFormat="1"/>
    <row r="2647" s="4" customFormat="1"/>
    <row r="2648" s="4" customFormat="1"/>
    <row r="2649" s="4" customFormat="1"/>
    <row r="2650" s="4" customFormat="1"/>
    <row r="2651" s="4" customFormat="1"/>
    <row r="2652" s="4" customFormat="1"/>
    <row r="2653" s="4" customFormat="1"/>
    <row r="2654" s="4" customFormat="1"/>
    <row r="2655" s="4" customFormat="1"/>
    <row r="2656" s="4" customFormat="1"/>
    <row r="2657" s="4" customFormat="1"/>
    <row r="2658" s="4" customFormat="1"/>
    <row r="2659" s="4" customFormat="1"/>
    <row r="2660" s="4" customFormat="1"/>
    <row r="2661" s="4" customFormat="1"/>
    <row r="2662" s="4" customFormat="1"/>
    <row r="2663" s="4" customFormat="1"/>
    <row r="2664" s="4" customFormat="1"/>
    <row r="2665" s="4" customFormat="1"/>
    <row r="2666" s="4" customFormat="1"/>
    <row r="2667" s="4" customFormat="1"/>
    <row r="2668" s="4" customFormat="1"/>
    <row r="2669" s="4" customFormat="1"/>
    <row r="2670" s="4" customFormat="1"/>
    <row r="2671" s="4" customFormat="1"/>
    <row r="2672" s="4" customFormat="1"/>
    <row r="2673" s="4" customFormat="1"/>
    <row r="2674" s="4" customFormat="1"/>
    <row r="2675" s="4" customFormat="1"/>
    <row r="2676" s="4" customFormat="1"/>
    <row r="2677" s="4" customFormat="1"/>
    <row r="2678" s="4" customFormat="1"/>
    <row r="2679" s="4" customFormat="1"/>
    <row r="2680" s="4" customFormat="1"/>
    <row r="2681" s="4" customFormat="1"/>
    <row r="2682" s="4" customFormat="1"/>
    <row r="2683" s="4" customFormat="1"/>
    <row r="2684" s="4" customFormat="1"/>
    <row r="2685" s="4" customFormat="1"/>
    <row r="2686" s="4" customFormat="1"/>
    <row r="2687" s="4" customFormat="1"/>
    <row r="2688" s="4" customFormat="1"/>
    <row r="2689" s="4" customFormat="1"/>
    <row r="2690" s="4" customFormat="1"/>
    <row r="2691" s="4" customFormat="1"/>
    <row r="2692" s="4" customFormat="1"/>
    <row r="2693" s="4" customFormat="1"/>
    <row r="2694" s="4" customFormat="1"/>
    <row r="2695" s="4" customFormat="1"/>
    <row r="2696" s="4" customFormat="1"/>
    <row r="2697" s="4" customFormat="1"/>
    <row r="2698" s="4" customFormat="1"/>
    <row r="2699" s="4" customFormat="1"/>
    <row r="2700" s="4" customFormat="1"/>
    <row r="2701" s="4" customFormat="1"/>
    <row r="2702" s="4" customFormat="1"/>
    <row r="2703" s="4" customFormat="1"/>
    <row r="2704" s="4" customFormat="1"/>
    <row r="2705" s="4" customFormat="1"/>
    <row r="2706" s="4" customFormat="1"/>
    <row r="2707" s="4" customFormat="1"/>
    <row r="2708" s="4" customFormat="1"/>
    <row r="2709" s="4" customFormat="1"/>
    <row r="2710" s="4" customFormat="1"/>
    <row r="2711" s="4" customFormat="1"/>
    <row r="2712" s="4" customFormat="1"/>
    <row r="2713" s="4" customFormat="1"/>
    <row r="2714" s="4" customFormat="1"/>
    <row r="2715" s="4" customFormat="1"/>
    <row r="2716" s="4" customFormat="1"/>
    <row r="2717" s="4" customFormat="1"/>
    <row r="2718" s="4" customFormat="1"/>
    <row r="2719" s="4" customFormat="1"/>
    <row r="2720" s="4" customFormat="1"/>
    <row r="2721" s="4" customFormat="1"/>
    <row r="2722" s="4" customFormat="1"/>
    <row r="2723" s="4" customFormat="1"/>
    <row r="2724" s="4" customFormat="1"/>
    <row r="2725" s="4" customFormat="1"/>
    <row r="2726" s="4" customFormat="1"/>
    <row r="2727" s="4" customFormat="1"/>
    <row r="2728" s="4" customFormat="1"/>
    <row r="2729" s="4" customFormat="1"/>
    <row r="2730" s="4" customFormat="1"/>
    <row r="2731" s="4" customFormat="1"/>
    <row r="2732" s="4" customFormat="1"/>
    <row r="2733" s="4" customFormat="1"/>
    <row r="2734" s="4" customFormat="1"/>
    <row r="2735" s="4" customFormat="1"/>
    <row r="2736" s="4" customFormat="1"/>
    <row r="2737" s="4" customFormat="1"/>
    <row r="2738" s="4" customFormat="1"/>
    <row r="2739" s="4" customFormat="1"/>
    <row r="2740" s="4" customFormat="1"/>
    <row r="2741" s="4" customFormat="1"/>
    <row r="2742" s="4" customFormat="1"/>
    <row r="2743" s="4" customFormat="1"/>
    <row r="2744" s="4" customFormat="1"/>
    <row r="2745" s="4" customFormat="1"/>
    <row r="2746" s="4" customFormat="1"/>
    <row r="2747" s="4" customFormat="1"/>
    <row r="2748" s="4" customFormat="1"/>
    <row r="2749" s="4" customFormat="1"/>
    <row r="2750" s="4" customFormat="1"/>
    <row r="2751" s="4" customFormat="1"/>
    <row r="2752" s="4" customFormat="1"/>
    <row r="2753" s="4" customFormat="1"/>
    <row r="2754" s="4" customFormat="1"/>
    <row r="2755" s="4" customFormat="1"/>
    <row r="2756" s="4" customFormat="1"/>
    <row r="2757" s="4" customFormat="1"/>
    <row r="2758" s="4" customFormat="1"/>
    <row r="2759" s="4" customFormat="1"/>
    <row r="2760" s="4" customFormat="1"/>
    <row r="2761" s="4" customFormat="1"/>
    <row r="2762" s="4" customFormat="1"/>
    <row r="2763" s="4" customFormat="1"/>
    <row r="2764" s="4" customFormat="1"/>
    <row r="2765" s="4" customFormat="1"/>
    <row r="2766" s="4" customFormat="1"/>
    <row r="2767" s="4" customFormat="1"/>
    <row r="2768" s="4" customFormat="1"/>
    <row r="2769" s="4" customFormat="1"/>
    <row r="2770" s="4" customFormat="1"/>
    <row r="2771" s="4" customFormat="1"/>
    <row r="2772" s="4" customFormat="1"/>
    <row r="2773" s="4" customFormat="1"/>
    <row r="2774" s="4" customFormat="1"/>
    <row r="2775" s="4" customFormat="1"/>
    <row r="2776" s="4" customFormat="1"/>
    <row r="2777" s="4" customFormat="1"/>
    <row r="2778" s="4" customFormat="1"/>
    <row r="2779" s="4" customFormat="1"/>
    <row r="2780" s="4" customFormat="1"/>
    <row r="2781" s="4" customFormat="1"/>
    <row r="2782" s="4" customFormat="1"/>
    <row r="2783" s="4" customFormat="1"/>
    <row r="2784" s="4" customFormat="1"/>
    <row r="2785" s="4" customFormat="1"/>
    <row r="2786" s="4" customFormat="1"/>
    <row r="2787" s="4" customFormat="1"/>
    <row r="2788" s="4" customFormat="1"/>
    <row r="2789" s="4" customFormat="1"/>
    <row r="2790" s="4" customFormat="1"/>
    <row r="2791" s="4" customFormat="1"/>
    <row r="2792" s="4" customFormat="1"/>
    <row r="2793" s="4" customFormat="1"/>
    <row r="2794" s="4" customFormat="1"/>
    <row r="2795" s="4" customFormat="1"/>
    <row r="2796" s="4" customFormat="1"/>
    <row r="2797" s="4" customFormat="1"/>
    <row r="2798" s="4" customFormat="1"/>
    <row r="2799" s="4" customFormat="1"/>
    <row r="2800" s="4" customFormat="1"/>
    <row r="2801" s="4" customFormat="1"/>
    <row r="2802" s="4" customFormat="1"/>
    <row r="2803" s="4" customFormat="1"/>
    <row r="2804" s="4" customFormat="1"/>
    <row r="2805" s="4" customFormat="1"/>
    <row r="2806" s="4" customFormat="1"/>
    <row r="2807" s="4" customFormat="1"/>
    <row r="2808" s="4" customFormat="1"/>
    <row r="2809" s="4" customFormat="1"/>
    <row r="2810" s="4" customFormat="1"/>
    <row r="2811" s="4" customFormat="1"/>
    <row r="2812" s="4" customFormat="1"/>
    <row r="2813" s="4" customFormat="1"/>
    <row r="2814" s="4" customFormat="1"/>
    <row r="2815" s="4" customFormat="1"/>
    <row r="2816" s="4" customFormat="1"/>
    <row r="2817" s="4" customFormat="1"/>
    <row r="2818" s="4" customFormat="1"/>
    <row r="2819" s="4" customFormat="1"/>
    <row r="2820" s="4" customFormat="1"/>
    <row r="2821" s="4" customFormat="1"/>
    <row r="2822" s="4" customFormat="1"/>
    <row r="2823" s="4" customFormat="1"/>
    <row r="2824" s="4" customFormat="1"/>
    <row r="2825" s="4" customFormat="1"/>
    <row r="2826" s="4" customFormat="1"/>
    <row r="2827" s="4" customFormat="1"/>
    <row r="2828" s="4" customFormat="1"/>
    <row r="2829" s="4" customFormat="1"/>
    <row r="2830" s="4" customFormat="1"/>
    <row r="2831" s="4" customFormat="1"/>
    <row r="2832" s="4" customFormat="1"/>
    <row r="2833" s="4" customFormat="1"/>
    <row r="2834" s="4" customFormat="1"/>
    <row r="2835" s="4" customFormat="1"/>
    <row r="2836" s="4" customFormat="1"/>
    <row r="2837" s="4" customFormat="1"/>
    <row r="2838" s="4" customFormat="1"/>
    <row r="2839" s="4" customFormat="1"/>
    <row r="2840" s="4" customFormat="1"/>
    <row r="2841" s="4" customFormat="1"/>
    <row r="2842" s="4" customFormat="1"/>
    <row r="2843" s="4" customFormat="1"/>
    <row r="2844" s="4" customFormat="1"/>
    <row r="2845" s="4" customFormat="1"/>
    <row r="2846" s="4" customFormat="1"/>
    <row r="2847" s="4" customFormat="1"/>
    <row r="2848" s="4" customFormat="1"/>
    <row r="2849" s="4" customFormat="1"/>
    <row r="2850" s="4" customFormat="1"/>
    <row r="2851" s="4" customFormat="1"/>
    <row r="2852" s="4" customFormat="1"/>
    <row r="2853" s="4" customFormat="1"/>
    <row r="2854" s="4" customFormat="1"/>
    <row r="2855" s="4" customFormat="1"/>
    <row r="2856" s="4" customFormat="1"/>
    <row r="2857" s="4" customFormat="1"/>
    <row r="2858" s="4" customFormat="1"/>
    <row r="2859" s="4" customFormat="1"/>
    <row r="2860" s="4" customFormat="1"/>
    <row r="2861" s="4" customFormat="1"/>
    <row r="2862" s="4" customFormat="1"/>
    <row r="2863" s="4" customFormat="1"/>
    <row r="2864" s="4" customFormat="1"/>
    <row r="2865" s="4" customFormat="1"/>
    <row r="2866" s="4" customFormat="1"/>
    <row r="2867" s="4" customFormat="1"/>
    <row r="2868" s="4" customFormat="1"/>
    <row r="2869" s="4" customFormat="1"/>
    <row r="2870" s="4" customFormat="1"/>
    <row r="2871" s="4" customFormat="1"/>
    <row r="2872" s="4" customFormat="1"/>
    <row r="2873" s="4" customFormat="1"/>
    <row r="2874" s="4" customFormat="1"/>
    <row r="2875" s="4" customFormat="1"/>
    <row r="2876" s="4" customFormat="1"/>
    <row r="2877" s="4" customFormat="1"/>
    <row r="2878" s="4" customFormat="1"/>
    <row r="2879" s="4" customFormat="1"/>
    <row r="2880" s="4" customFormat="1"/>
    <row r="2881" s="4" customFormat="1"/>
    <row r="2882" s="4" customFormat="1"/>
    <row r="2883" s="4" customFormat="1"/>
    <row r="2884" s="4" customFormat="1"/>
    <row r="2885" s="4" customFormat="1"/>
    <row r="2886" s="4" customFormat="1"/>
    <row r="2887" s="4" customFormat="1"/>
    <row r="2888" s="4" customFormat="1"/>
    <row r="2889" s="4" customFormat="1"/>
    <row r="2890" s="4" customFormat="1"/>
    <row r="2891" s="4" customFormat="1"/>
    <row r="2892" s="4" customFormat="1"/>
    <row r="2893" s="4" customFormat="1"/>
    <row r="2894" s="4" customFormat="1"/>
    <row r="2895" s="4" customFormat="1"/>
    <row r="2896" s="4" customFormat="1"/>
    <row r="2897" s="4" customFormat="1"/>
    <row r="2898" s="4" customFormat="1"/>
    <row r="2899" s="4" customFormat="1"/>
    <row r="2900" s="4" customFormat="1"/>
    <row r="2901" s="4" customFormat="1"/>
    <row r="2902" s="4" customFormat="1"/>
    <row r="2903" s="4" customFormat="1"/>
    <row r="2904" s="4" customFormat="1"/>
    <row r="2905" s="4" customFormat="1"/>
    <row r="2906" s="4" customFormat="1"/>
    <row r="2907" s="4" customFormat="1"/>
    <row r="2908" s="4" customFormat="1"/>
    <row r="2909" s="4" customFormat="1"/>
    <row r="2910" s="4" customFormat="1"/>
    <row r="2911" s="4" customFormat="1"/>
    <row r="2912" s="4" customFormat="1"/>
    <row r="2913" s="4" customFormat="1"/>
    <row r="2914" s="4" customFormat="1"/>
    <row r="2915" s="4" customFormat="1"/>
    <row r="2916" s="4" customFormat="1"/>
    <row r="2917" s="4" customFormat="1"/>
    <row r="2918" s="4" customFormat="1"/>
    <row r="2919" s="4" customFormat="1"/>
    <row r="2920" s="4" customFormat="1"/>
    <row r="2921" s="4" customFormat="1"/>
    <row r="2922" s="4" customFormat="1"/>
    <row r="2923" s="4" customFormat="1"/>
    <row r="2924" s="4" customFormat="1"/>
    <row r="2925" s="4" customFormat="1"/>
    <row r="2926" s="4" customFormat="1"/>
    <row r="2927" s="4" customFormat="1"/>
    <row r="2928" s="4" customFormat="1"/>
    <row r="2929" s="4" customFormat="1"/>
    <row r="2930" s="4" customFormat="1"/>
    <row r="2931" s="4" customFormat="1"/>
    <row r="2932" s="4" customFormat="1"/>
    <row r="2933" s="4" customFormat="1"/>
    <row r="2934" s="4" customFormat="1"/>
    <row r="2935" s="4" customFormat="1"/>
    <row r="2936" s="4" customFormat="1"/>
    <row r="2937" s="4" customFormat="1"/>
    <row r="2938" s="4" customFormat="1"/>
    <row r="2939" s="4" customFormat="1"/>
    <row r="2940" s="4" customFormat="1"/>
    <row r="2941" s="4" customFormat="1"/>
    <row r="2942" s="4" customFormat="1"/>
    <row r="2943" s="4" customFormat="1"/>
    <row r="2944" s="4" customFormat="1"/>
    <row r="2945" s="4" customFormat="1"/>
    <row r="2946" s="4" customFormat="1"/>
    <row r="2947" s="4" customFormat="1"/>
    <row r="2948" s="4" customFormat="1"/>
    <row r="2949" s="4" customFormat="1"/>
    <row r="2950" s="4" customFormat="1"/>
    <row r="2951" s="4" customFormat="1"/>
    <row r="2952" s="4" customFormat="1"/>
    <row r="2953" s="4" customFormat="1"/>
    <row r="2954" s="4" customFormat="1"/>
    <row r="2955" s="4" customFormat="1"/>
    <row r="2956" s="4" customFormat="1"/>
    <row r="2957" s="4" customFormat="1"/>
    <row r="2958" s="4" customFormat="1"/>
    <row r="2959" s="4" customFormat="1"/>
    <row r="2960" s="4" customFormat="1"/>
    <row r="2961" s="4" customFormat="1"/>
    <row r="2962" s="4" customFormat="1"/>
    <row r="2963" s="4" customFormat="1"/>
    <row r="2964" s="4" customFormat="1"/>
    <row r="2965" s="4" customFormat="1"/>
    <row r="2966" s="4" customFormat="1"/>
    <row r="2967" s="4" customFormat="1"/>
    <row r="2968" s="4" customFormat="1"/>
    <row r="2969" s="4" customFormat="1"/>
    <row r="2970" s="4" customFormat="1"/>
    <row r="2971" s="4" customFormat="1"/>
    <row r="2972" s="4" customFormat="1"/>
    <row r="2973" s="4" customFormat="1"/>
    <row r="2974" s="4" customFormat="1"/>
    <row r="2975" s="4" customFormat="1"/>
    <row r="2976" s="4" customFormat="1"/>
    <row r="2977" s="4" customFormat="1"/>
    <row r="2978" s="4" customFormat="1"/>
    <row r="2979" s="4" customFormat="1"/>
    <row r="2980" s="4" customFormat="1"/>
    <row r="2981" s="4" customFormat="1"/>
    <row r="2982" s="4" customFormat="1"/>
    <row r="2983" s="4" customFormat="1"/>
    <row r="2984" s="4" customFormat="1"/>
    <row r="2985" s="4" customFormat="1"/>
    <row r="2986" s="4" customFormat="1"/>
    <row r="2987" s="4" customFormat="1"/>
    <row r="2988" s="4" customFormat="1"/>
    <row r="2989" s="4" customFormat="1"/>
    <row r="2990" s="4" customFormat="1"/>
    <row r="2991" s="4" customFormat="1"/>
    <row r="2992" s="4" customFormat="1"/>
    <row r="2993" s="4" customFormat="1"/>
    <row r="2994" s="4" customFormat="1"/>
    <row r="2995" s="4" customFormat="1"/>
    <row r="2996" s="4" customFormat="1"/>
    <row r="2997" s="4" customFormat="1"/>
    <row r="2998" s="4" customFormat="1"/>
    <row r="2999" s="4" customFormat="1"/>
    <row r="3000" s="4" customFormat="1"/>
    <row r="3001" s="4" customFormat="1"/>
    <row r="3002" s="4" customFormat="1"/>
    <row r="3003" s="4" customFormat="1"/>
    <row r="3004" s="4" customFormat="1"/>
    <row r="3005" s="4" customFormat="1"/>
    <row r="3006" s="4" customFormat="1"/>
    <row r="3007" s="4" customFormat="1"/>
    <row r="3008" s="4" customFormat="1"/>
    <row r="3009" s="4" customFormat="1"/>
    <row r="3010" s="4" customFormat="1"/>
    <row r="3011" s="4" customFormat="1"/>
    <row r="3012" s="4" customFormat="1"/>
    <row r="3013" s="4" customFormat="1"/>
    <row r="3014" s="4" customFormat="1"/>
    <row r="3015" s="4" customFormat="1"/>
    <row r="3016" s="4" customFormat="1"/>
    <row r="3017" s="4" customFormat="1"/>
    <row r="3018" s="4" customFormat="1"/>
    <row r="3019" s="4" customFormat="1"/>
    <row r="3020" s="4" customFormat="1"/>
    <row r="3021" s="4" customFormat="1"/>
    <row r="3022" s="4" customFormat="1"/>
    <row r="3023" s="4" customFormat="1"/>
    <row r="3024" s="4" customFormat="1"/>
    <row r="3025" s="4" customFormat="1"/>
    <row r="3026" s="4" customFormat="1"/>
    <row r="3027" s="4" customFormat="1"/>
    <row r="3028" s="4" customFormat="1"/>
    <row r="3029" s="4" customFormat="1"/>
    <row r="3030" s="4" customFormat="1"/>
    <row r="3031" s="4" customFormat="1"/>
    <row r="3032" s="4" customFormat="1"/>
    <row r="3033" s="4" customFormat="1"/>
    <row r="3034" s="4" customFormat="1"/>
    <row r="3035" s="4" customFormat="1"/>
    <row r="3036" s="4" customFormat="1"/>
    <row r="3037" s="4" customFormat="1"/>
    <row r="3038" s="4" customFormat="1"/>
    <row r="3039" s="4" customFormat="1"/>
    <row r="3040" s="4" customFormat="1"/>
    <row r="3041" s="4" customFormat="1"/>
    <row r="3042" s="4" customFormat="1"/>
    <row r="3043" s="4" customFormat="1"/>
    <row r="3044" s="4" customFormat="1"/>
    <row r="3045" s="4" customFormat="1"/>
    <row r="3046" s="4" customFormat="1"/>
    <row r="3047" s="4" customFormat="1"/>
    <row r="3048" s="4" customFormat="1"/>
    <row r="3049" s="4" customFormat="1"/>
    <row r="3050" s="4" customFormat="1"/>
    <row r="3051" s="4" customFormat="1"/>
    <row r="3052" s="4" customFormat="1"/>
    <row r="3053" s="4" customFormat="1"/>
    <row r="3054" s="4" customFormat="1"/>
    <row r="3055" s="4" customFormat="1"/>
    <row r="3056" s="4" customFormat="1"/>
    <row r="3057" s="4" customFormat="1"/>
    <row r="3058" s="4" customFormat="1"/>
    <row r="3059" s="4" customFormat="1"/>
    <row r="3060" s="4" customFormat="1"/>
    <row r="3061" s="4" customFormat="1"/>
    <row r="3062" s="4" customFormat="1"/>
    <row r="3063" s="4" customFormat="1"/>
    <row r="3064" s="4" customFormat="1"/>
    <row r="3065" s="4" customFormat="1"/>
    <row r="3066" s="4" customFormat="1"/>
    <row r="3067" s="4" customFormat="1"/>
    <row r="3068" s="4" customFormat="1"/>
    <row r="3069" s="4" customFormat="1"/>
    <row r="3070" s="4" customFormat="1"/>
    <row r="3071" s="4" customFormat="1"/>
    <row r="3072" s="4" customFormat="1"/>
    <row r="3073" s="4" customFormat="1"/>
    <row r="3074" s="4" customFormat="1"/>
    <row r="3075" s="4" customFormat="1"/>
    <row r="3076" s="4" customFormat="1"/>
    <row r="3077" s="4" customFormat="1"/>
    <row r="3078" s="4" customFormat="1"/>
    <row r="3079" s="4" customFormat="1"/>
    <row r="3080" s="4" customFormat="1"/>
    <row r="3081" s="4" customFormat="1"/>
    <row r="3082" s="4" customFormat="1"/>
    <row r="3083" s="4" customFormat="1"/>
    <row r="3084" s="4" customFormat="1"/>
    <row r="3085" s="4" customFormat="1"/>
    <row r="3086" s="4" customFormat="1"/>
    <row r="3087" s="4" customFormat="1"/>
    <row r="3088" s="4" customFormat="1"/>
    <row r="3089" s="4" customFormat="1"/>
    <row r="3090" s="4" customFormat="1"/>
    <row r="3091" s="4" customFormat="1"/>
    <row r="3092" s="4" customFormat="1"/>
    <row r="3093" s="4" customFormat="1"/>
    <row r="3094" s="4" customFormat="1"/>
    <row r="3095" s="4" customFormat="1"/>
    <row r="3096" s="4" customFormat="1"/>
    <row r="3097" s="4" customFormat="1"/>
    <row r="3098" s="4" customFormat="1"/>
    <row r="3099" s="4" customFormat="1"/>
    <row r="3100" s="4" customFormat="1"/>
    <row r="3101" s="4" customFormat="1"/>
    <row r="3102" s="4" customFormat="1"/>
    <row r="3103" s="4" customFormat="1"/>
    <row r="3104" s="4" customFormat="1"/>
    <row r="3105" s="4" customFormat="1"/>
    <row r="3106" s="4" customFormat="1"/>
    <row r="3107" s="4" customFormat="1"/>
    <row r="3108" s="4" customFormat="1"/>
    <row r="3109" s="4" customFormat="1"/>
    <row r="3110" s="4" customFormat="1"/>
    <row r="3111" s="4" customFormat="1"/>
    <row r="3112" s="4" customFormat="1"/>
    <row r="3113" s="4" customFormat="1"/>
    <row r="3114" s="4" customFormat="1"/>
    <row r="3115" s="4" customFormat="1"/>
    <row r="3116" s="4" customFormat="1"/>
    <row r="3117" s="4" customFormat="1"/>
    <row r="3118" s="4" customFormat="1"/>
    <row r="3119" s="4" customFormat="1"/>
    <row r="3120" s="4" customFormat="1"/>
    <row r="3121" s="4" customFormat="1"/>
    <row r="3122" s="4" customFormat="1"/>
    <row r="3123" s="4" customFormat="1"/>
    <row r="3124" s="4" customFormat="1"/>
    <row r="3125" s="4" customFormat="1"/>
    <row r="3126" s="4" customFormat="1"/>
    <row r="3127" s="4" customFormat="1"/>
    <row r="3128" s="4" customFormat="1"/>
    <row r="3129" s="4" customFormat="1"/>
    <row r="3130" s="4" customFormat="1"/>
    <row r="3131" s="4" customFormat="1"/>
    <row r="3132" s="4" customFormat="1"/>
    <row r="3133" s="4" customFormat="1"/>
    <row r="3134" s="4" customFormat="1"/>
    <row r="3135" s="4" customFormat="1"/>
    <row r="3136" s="4" customFormat="1"/>
    <row r="3137" s="4" customFormat="1"/>
    <row r="3138" s="4" customFormat="1"/>
    <row r="3139" s="4" customFormat="1"/>
    <row r="3140" s="4" customFormat="1"/>
    <row r="3141" s="4" customFormat="1"/>
    <row r="3142" s="4" customFormat="1"/>
    <row r="3143" s="4" customFormat="1"/>
    <row r="3144" s="4" customFormat="1"/>
    <row r="3145" s="4" customFormat="1"/>
    <row r="3146" s="4" customFormat="1"/>
    <row r="3147" s="4" customFormat="1"/>
    <row r="3148" s="4" customFormat="1"/>
    <row r="3149" s="4" customFormat="1"/>
    <row r="3150" s="4" customFormat="1"/>
    <row r="3151" s="4" customFormat="1"/>
    <row r="3152" s="4" customFormat="1"/>
    <row r="3153" s="4" customFormat="1"/>
    <row r="3154" s="4" customFormat="1"/>
    <row r="3155" s="4" customFormat="1"/>
    <row r="3156" s="4" customFormat="1"/>
    <row r="3157" s="4" customFormat="1"/>
    <row r="3158" s="4" customFormat="1"/>
    <row r="3159" s="4" customFormat="1"/>
    <row r="3160" s="4" customFormat="1"/>
    <row r="3161" s="4" customFormat="1"/>
    <row r="3162" s="4" customFormat="1"/>
    <row r="3163" s="4" customFormat="1"/>
    <row r="3164" s="4" customFormat="1"/>
    <row r="3165" s="4" customFormat="1"/>
    <row r="3166" s="4" customFormat="1"/>
    <row r="3167" s="4" customFormat="1"/>
    <row r="3168" s="4" customFormat="1"/>
    <row r="3169" s="4" customFormat="1"/>
    <row r="3170" s="4" customFormat="1"/>
    <row r="3171" s="4" customFormat="1"/>
    <row r="3172" s="4" customFormat="1"/>
    <row r="3173" s="4" customFormat="1"/>
    <row r="3174" s="4" customFormat="1"/>
    <row r="3175" s="4" customFormat="1"/>
    <row r="3176" s="4" customFormat="1"/>
    <row r="3177" s="4" customFormat="1"/>
    <row r="3178" s="4" customFormat="1"/>
    <row r="3179" s="4" customFormat="1"/>
    <row r="3180" s="4" customFormat="1"/>
    <row r="3181" s="4" customFormat="1"/>
    <row r="3182" s="4" customFormat="1"/>
    <row r="3183" s="4" customFormat="1"/>
    <row r="3184" s="4" customFormat="1"/>
    <row r="3185" s="4" customFormat="1"/>
    <row r="3186" s="4" customFormat="1"/>
    <row r="3187" s="4" customFormat="1"/>
    <row r="3188" s="4" customFormat="1"/>
    <row r="3189" s="4" customFormat="1"/>
    <row r="3190" s="4" customFormat="1"/>
    <row r="3191" s="4" customFormat="1"/>
    <row r="3192" s="4" customFormat="1"/>
    <row r="3193" s="4" customFormat="1"/>
    <row r="3194" s="4" customFormat="1"/>
    <row r="3195" s="4" customFormat="1"/>
    <row r="3196" s="4" customFormat="1"/>
    <row r="3197" s="4" customFormat="1"/>
    <row r="3198" s="4" customFormat="1"/>
    <row r="3199" s="4" customFormat="1"/>
    <row r="3200" s="4" customFormat="1"/>
    <row r="3201" s="4" customFormat="1"/>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row r="65444" s="4" customFormat="1"/>
    <row r="65445" s="4" customFormat="1"/>
    <row r="65446" s="4" customFormat="1"/>
    <row r="65447" s="4" customFormat="1"/>
    <row r="65448" s="4" customFormat="1"/>
    <row r="65449" s="4" customFormat="1"/>
    <row r="65450" s="4" customFormat="1"/>
    <row r="65451" s="4" customFormat="1"/>
    <row r="65452" s="4" customFormat="1"/>
    <row r="65453" s="4" customFormat="1"/>
    <row r="65454" s="4" customFormat="1"/>
    <row r="65455" s="4" customFormat="1"/>
    <row r="65456" s="4" customFormat="1"/>
    <row r="65457" s="4" customFormat="1"/>
    <row r="65458" s="4" customFormat="1"/>
    <row r="65459" s="4" customFormat="1"/>
    <row r="65460" s="4" customFormat="1"/>
    <row r="65461" s="4" customFormat="1"/>
    <row r="65462" s="4" customFormat="1"/>
    <row r="65463" s="4" customFormat="1"/>
    <row r="65464" s="4" customFormat="1"/>
    <row r="65465" s="4" customFormat="1"/>
    <row r="65466" s="4" customFormat="1"/>
    <row r="65467" s="4" customFormat="1"/>
    <row r="65468" s="4" customFormat="1"/>
    <row r="65469" s="4" customFormat="1"/>
    <row r="65470" s="4" customFormat="1"/>
    <row r="65471" s="4" customFormat="1"/>
    <row r="65472" s="4" customFormat="1"/>
    <row r="65473" s="4" customFormat="1"/>
    <row r="65474" s="4" customFormat="1"/>
    <row r="65475" s="4" customFormat="1"/>
    <row r="65476" s="4" customFormat="1"/>
    <row r="65477" s="4" customFormat="1"/>
    <row r="65478" s="4" customFormat="1"/>
    <row r="65479" s="4" customFormat="1"/>
    <row r="65480" s="4" customFormat="1"/>
    <row r="65481" s="4" customFormat="1"/>
    <row r="65482" s="4" customFormat="1"/>
    <row r="65483" s="4" customFormat="1"/>
    <row r="65484" s="4" customFormat="1"/>
    <row r="65485" s="4" customFormat="1"/>
    <row r="65486" s="4" customFormat="1"/>
    <row r="65487" s="4" customFormat="1"/>
    <row r="65488" s="4" customFormat="1"/>
    <row r="65489" s="4" customFormat="1"/>
    <row r="65490" s="4" customFormat="1"/>
    <row r="65491" s="4" customFormat="1"/>
    <row r="65492" s="4" customFormat="1"/>
    <row r="65493" s="4" customFormat="1"/>
    <row r="65494" s="4" customFormat="1"/>
    <row r="65495" s="4" customFormat="1"/>
    <row r="65496" s="4" customFormat="1"/>
    <row r="65497" s="4" customFormat="1"/>
    <row r="65498" s="4" customFormat="1"/>
    <row r="65499" s="4" customFormat="1"/>
    <row r="65500" s="4" customFormat="1"/>
    <row r="65501" s="4" customFormat="1"/>
    <row r="65502" s="4" customFormat="1"/>
    <row r="65503" s="4" customFormat="1"/>
    <row r="65504" s="4" customFormat="1"/>
    <row r="65505" s="4" customFormat="1"/>
    <row r="65506" s="4" customFormat="1"/>
    <row r="65507" s="4" customFormat="1"/>
    <row r="65508" s="4" customFormat="1"/>
    <row r="65509" s="4" customFormat="1"/>
    <row r="65510" s="4" customFormat="1"/>
    <row r="65511" s="4" customFormat="1"/>
    <row r="65512" s="4" customFormat="1"/>
    <row r="65513" s="4" customFormat="1"/>
    <row r="65514" s="4" customFormat="1"/>
    <row r="65515" s="4" customFormat="1"/>
    <row r="65516" s="4" customFormat="1"/>
    <row r="65517" s="4" customFormat="1"/>
    <row r="65518" s="4" customFormat="1"/>
    <row r="65519" s="4" customFormat="1"/>
    <row r="65520" s="4" customFormat="1"/>
    <row r="65521" s="4" customFormat="1"/>
    <row r="65522" s="4" customFormat="1"/>
    <row r="65523" s="4" customFormat="1"/>
    <row r="65524" s="4" customFormat="1"/>
    <row r="65525" s="4" customFormat="1"/>
    <row r="65526" s="4" customFormat="1"/>
    <row r="65527" s="4" customFormat="1"/>
    <row r="65528" s="4" customFormat="1"/>
    <row r="65529" s="4" customFormat="1"/>
    <row r="65530" s="4" customFormat="1"/>
    <row r="65531" s="4" customFormat="1"/>
    <row r="65532" s="4" customFormat="1"/>
    <row r="65533" s="4" customFormat="1"/>
    <row r="65534" s="4" customFormat="1"/>
    <row r="65535" s="4" customFormat="1"/>
    <row r="65536" s="4" customFormat="1"/>
    <row r="65537" s="4" customFormat="1"/>
    <row r="65538" s="4" customFormat="1"/>
    <row r="65539" s="4" customFormat="1"/>
    <row r="65540" s="4" customFormat="1"/>
  </sheetData>
  <phoneticPr fontId="1"/>
  <conditionalFormatting sqref="B2:B127">
    <cfRule type="expression" dxfId="7" priority="9">
      <formula>WEEKDAY(B2,2)&gt;=6</formula>
    </cfRule>
  </conditionalFormatting>
  <conditionalFormatting sqref="C24:AB26 AG24:BF26">
    <cfRule type="expression" dxfId="6" priority="4048">
      <formula>COUNTIF($A:$A,XEA1048378)&gt;0</formula>
    </cfRule>
  </conditionalFormatting>
  <conditionalFormatting sqref="C30:AB30 AG30:BF30">
    <cfRule type="expression" dxfId="5" priority="4050">
      <formula>COUNTIF($A:$A,XEA1048387)&gt;0</formula>
    </cfRule>
  </conditionalFormatting>
  <conditionalFormatting sqref="C35:AB36 AG35:BF36 C43:AB45 AG43:BF45 C52:AB52 AG52:BF54 D53:AB54 D71:AB72 AG71:BF73 C73:AB73 C80 C83 C86 C89">
    <cfRule type="expression" dxfId="4" priority="4034">
      <formula>COUNTIF($A:$A,XEA1048388)&gt;0</formula>
    </cfRule>
  </conditionalFormatting>
  <conditionalFormatting sqref="C92:AB94 AG92:BF94 C101:AB103 AG101:BF103">
    <cfRule type="expression" dxfId="3" priority="4014">
      <formula>COUNTIF($A:$A,XEA1048440)&gt;0</formula>
    </cfRule>
  </conditionalFormatting>
  <conditionalFormatting sqref="C117:AB119 AG117:BF119 C126:AB128 AG126:BF128 C135:AB137 AG135:BF137 C144:AB146 AG144:BF146 C153:AB155 AG153:BF155">
    <cfRule type="expression" dxfId="2" priority="3115">
      <formula>COUNTIF($A:$A,XEA1048502)&gt;0</formula>
    </cfRule>
  </conditionalFormatting>
  <conditionalFormatting sqref="C162:AB164 AG162:BF164">
    <cfRule type="expression" dxfId="1" priority="8">
      <formula>COUNTIF($A:$A,XEA2)&gt;0</formula>
    </cfRule>
  </conditionalFormatting>
  <conditionalFormatting sqref="D55:AB55 AG55:BF55 C60:C62 D62:AC64 AG62:BF64 C69 C77:C79 C90">
    <cfRule type="expression" dxfId="0" priority="4026">
      <formula>COUNTIF($A:$A,XEA1048407)&gt;0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19</vt:i4>
      </vt:variant>
    </vt:vector>
  </HeadingPairs>
  <TitlesOfParts>
    <vt:vector size="31" baseType="lpstr">
      <vt:lpstr>表紙</vt:lpstr>
      <vt:lpstr>4-5月</vt:lpstr>
      <vt:lpstr>6-7月</vt:lpstr>
      <vt:lpstr>8-9月</vt:lpstr>
      <vt:lpstr>10-11月</vt:lpstr>
      <vt:lpstr>12-1月</vt:lpstr>
      <vt:lpstr>2-3月</vt:lpstr>
      <vt:lpstr>年末年始期間</vt:lpstr>
      <vt:lpstr>休日一覧</vt:lpstr>
      <vt:lpstr>収集日程</vt:lpstr>
      <vt:lpstr>年末変更</vt:lpstr>
      <vt:lpstr>年始変更 </vt:lpstr>
      <vt:lpstr>'10-11月'!Print_Area</vt:lpstr>
      <vt:lpstr>'12-1月'!Print_Area</vt:lpstr>
      <vt:lpstr>'2-3月'!Print_Area</vt:lpstr>
      <vt:lpstr>'4-5月'!Print_Area</vt:lpstr>
      <vt:lpstr>'6-7月'!Print_Area</vt:lpstr>
      <vt:lpstr>'8-9月'!Print_Area</vt:lpstr>
      <vt:lpstr>表紙!Print_Area</vt:lpstr>
      <vt:lpstr>あ行</vt:lpstr>
      <vt:lpstr>か行</vt:lpstr>
      <vt:lpstr>さ行</vt:lpstr>
      <vt:lpstr>た行</vt:lpstr>
      <vt:lpstr>な行</vt:lpstr>
      <vt:lpstr>は行</vt:lpstr>
      <vt:lpstr>ま行</vt:lpstr>
      <vt:lpstr>や行</vt:lpstr>
      <vt:lpstr>ら行</vt:lpstr>
      <vt:lpstr>わ行</vt:lpstr>
      <vt:lpstr>休日一覧表</vt:lpstr>
      <vt:lpstr>五十音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2025-09-12T02:52:42Z</dcterms:modified>
</cp:coreProperties>
</file>